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pidalbrighttail/Desktop/Brighttail/RickSoft/RIC21-908 • X Best Project Timeline Example fo Inspire - Excel Templates Design/"/>
    </mc:Choice>
  </mc:AlternateContent>
  <xr:revisionPtr revIDLastSave="0" documentId="13_ncr:1_{56072F58-A77F-F14B-A979-3939EEBF07E6}" xr6:coauthVersionLast="47" xr6:coauthVersionMax="47" xr10:uidLastSave="{00000000-0000-0000-0000-000000000000}"/>
  <bookViews>
    <workbookView xWindow="0" yWindow="500" windowWidth="28800" windowHeight="17500" activeTab="1" xr2:uid="{BD6776EC-7A96-994B-AFC7-9DCA4288B928}"/>
  </bookViews>
  <sheets>
    <sheet name="RS Gantt Chart" sheetId="5" r:id="rId1"/>
    <sheet name="Gantt Chart Planner" sheetId="7" r:id="rId2"/>
    <sheet name="Terms of Use" sheetId="8" r:id="rId3"/>
    <sheet name="1" sheetId="6" state="hidden" r:id="rId4"/>
  </sheets>
  <definedNames>
    <definedName name="BEGIN_VIEW_DATE">'RS Gantt Chart'!$F$7</definedName>
    <definedName name="DONE_DATE">'RS Gantt Chart'!$G1</definedName>
    <definedName name="LAUNCH_DATE">'RS Gantt Chart'!$F1</definedName>
    <definedName name="PROGRESS">'RS Gantt Chart'!$O1</definedName>
    <definedName name="SCROLL">'1'!$A$2:$A$53</definedName>
    <definedName name="VIEW_WEEK">'RS Gantt Chart'!$F$8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5" l="1"/>
  <c r="I14" i="5"/>
  <c r="I15" i="5"/>
  <c r="I16" i="5"/>
  <c r="I17" i="5"/>
  <c r="I18" i="5"/>
  <c r="J75" i="5" l="1"/>
  <c r="I75" i="5"/>
  <c r="O75" i="5" s="1"/>
  <c r="J62" i="5"/>
  <c r="I62" i="5"/>
  <c r="O62" i="5" s="1"/>
  <c r="J49" i="5"/>
  <c r="I49" i="5"/>
  <c r="O49" i="5" s="1"/>
  <c r="J36" i="5"/>
  <c r="I36" i="5"/>
  <c r="O36" i="5" s="1"/>
  <c r="J23" i="5"/>
  <c r="I23" i="5"/>
  <c r="O23" i="5" s="1"/>
  <c r="B36" i="5" l="1"/>
  <c r="B49" i="5"/>
  <c r="B62" i="5"/>
  <c r="B75" i="5"/>
  <c r="B23" i="5"/>
  <c r="M23" i="5"/>
  <c r="R75" i="5"/>
  <c r="R62" i="5"/>
  <c r="R49" i="5"/>
  <c r="R36" i="5"/>
  <c r="R23" i="5"/>
  <c r="M75" i="5"/>
  <c r="M62" i="5"/>
  <c r="M49" i="5"/>
  <c r="M36" i="5"/>
  <c r="G38" i="5" l="1"/>
  <c r="F25" i="5" l="1"/>
  <c r="J74" i="5" l="1"/>
  <c r="I74" i="5"/>
  <c r="R74" i="5" s="1"/>
  <c r="J73" i="5"/>
  <c r="I73" i="5"/>
  <c r="J72" i="5"/>
  <c r="I72" i="5"/>
  <c r="J71" i="5"/>
  <c r="I71" i="5"/>
  <c r="R71" i="5" s="1"/>
  <c r="J70" i="5"/>
  <c r="I70" i="5"/>
  <c r="M70" i="5" s="1"/>
  <c r="J69" i="5"/>
  <c r="I69" i="5"/>
  <c r="M69" i="5" s="1"/>
  <c r="J68" i="5"/>
  <c r="I68" i="5"/>
  <c r="M68" i="5" s="1"/>
  <c r="J67" i="5"/>
  <c r="I67" i="5"/>
  <c r="M67" i="5" s="1"/>
  <c r="J66" i="5"/>
  <c r="I66" i="5"/>
  <c r="M66" i="5" s="1"/>
  <c r="J65" i="5"/>
  <c r="I65" i="5"/>
  <c r="M65" i="5" s="1"/>
  <c r="J61" i="5"/>
  <c r="I61" i="5"/>
  <c r="J60" i="5"/>
  <c r="I60" i="5"/>
  <c r="J59" i="5"/>
  <c r="I59" i="5"/>
  <c r="R59" i="5" s="1"/>
  <c r="J58" i="5"/>
  <c r="I58" i="5"/>
  <c r="J57" i="5"/>
  <c r="I57" i="5"/>
  <c r="M57" i="5" s="1"/>
  <c r="J56" i="5"/>
  <c r="I56" i="5"/>
  <c r="M56" i="5" s="1"/>
  <c r="J55" i="5"/>
  <c r="I55" i="5"/>
  <c r="M55" i="5" s="1"/>
  <c r="J54" i="5"/>
  <c r="I54" i="5"/>
  <c r="M54" i="5" s="1"/>
  <c r="J53" i="5"/>
  <c r="I53" i="5"/>
  <c r="M53" i="5" s="1"/>
  <c r="J52" i="5"/>
  <c r="I52" i="5"/>
  <c r="M52" i="5" s="1"/>
  <c r="J48" i="5"/>
  <c r="I48" i="5"/>
  <c r="M48" i="5" s="1"/>
  <c r="J47" i="5"/>
  <c r="I47" i="5"/>
  <c r="M47" i="5" s="1"/>
  <c r="J46" i="5"/>
  <c r="I46" i="5"/>
  <c r="J45" i="5"/>
  <c r="I45" i="5"/>
  <c r="M45" i="5" s="1"/>
  <c r="J44" i="5"/>
  <c r="I44" i="5"/>
  <c r="M44" i="5" s="1"/>
  <c r="J43" i="5"/>
  <c r="I43" i="5"/>
  <c r="M43" i="5" s="1"/>
  <c r="J42" i="5"/>
  <c r="I42" i="5"/>
  <c r="M42" i="5" s="1"/>
  <c r="J41" i="5"/>
  <c r="I41" i="5"/>
  <c r="M41" i="5" s="1"/>
  <c r="J40" i="5"/>
  <c r="I40" i="5"/>
  <c r="M40" i="5" s="1"/>
  <c r="J39" i="5"/>
  <c r="I39" i="5"/>
  <c r="M39" i="5" s="1"/>
  <c r="J35" i="5"/>
  <c r="I35" i="5"/>
  <c r="B35" i="5" s="1"/>
  <c r="J34" i="5"/>
  <c r="I34" i="5"/>
  <c r="M34" i="5" s="1"/>
  <c r="J33" i="5"/>
  <c r="I33" i="5"/>
  <c r="J32" i="5"/>
  <c r="I32" i="5"/>
  <c r="M32" i="5" s="1"/>
  <c r="J31" i="5"/>
  <c r="I31" i="5"/>
  <c r="M31" i="5" s="1"/>
  <c r="J30" i="5"/>
  <c r="I30" i="5"/>
  <c r="M30" i="5" s="1"/>
  <c r="J29" i="5"/>
  <c r="I29" i="5"/>
  <c r="M29" i="5" s="1"/>
  <c r="J28" i="5"/>
  <c r="I28" i="5"/>
  <c r="M28" i="5" s="1"/>
  <c r="J27" i="5"/>
  <c r="I27" i="5"/>
  <c r="M27" i="5" s="1"/>
  <c r="J26" i="5"/>
  <c r="I26" i="5"/>
  <c r="M26" i="5" s="1"/>
  <c r="J21" i="5"/>
  <c r="J17" i="5"/>
  <c r="M14" i="5"/>
  <c r="M15" i="5"/>
  <c r="M17" i="5"/>
  <c r="I19" i="5"/>
  <c r="I20" i="5"/>
  <c r="I21" i="5"/>
  <c r="R21" i="5" s="1"/>
  <c r="I22" i="5"/>
  <c r="F64" i="5"/>
  <c r="F51" i="5"/>
  <c r="F38" i="5"/>
  <c r="G12" i="5"/>
  <c r="F12" i="5"/>
  <c r="F7" i="5" l="1"/>
  <c r="R22" i="5"/>
  <c r="B22" i="5"/>
  <c r="M18" i="5"/>
  <c r="M60" i="5"/>
  <c r="R60" i="5"/>
  <c r="M35" i="5"/>
  <c r="R35" i="5"/>
  <c r="M61" i="5"/>
  <c r="R61" i="5"/>
  <c r="M72" i="5"/>
  <c r="R72" i="5"/>
  <c r="M58" i="5"/>
  <c r="R58" i="5"/>
  <c r="M73" i="5"/>
  <c r="R73" i="5"/>
  <c r="J38" i="5"/>
  <c r="I38" i="5"/>
  <c r="M16" i="5"/>
  <c r="B46" i="5"/>
  <c r="M46" i="5"/>
  <c r="B71" i="5"/>
  <c r="M71" i="5"/>
  <c r="M13" i="5"/>
  <c r="R19" i="5"/>
  <c r="M19" i="5"/>
  <c r="M22" i="5"/>
  <c r="M21" i="5"/>
  <c r="B33" i="5"/>
  <c r="M33" i="5"/>
  <c r="M59" i="5"/>
  <c r="B74" i="5"/>
  <c r="M74" i="5"/>
  <c r="B20" i="5"/>
  <c r="M20" i="5"/>
  <c r="R34" i="5"/>
  <c r="B34" i="5"/>
  <c r="B21" i="5"/>
  <c r="B45" i="5"/>
  <c r="R45" i="5"/>
  <c r="B19" i="5"/>
  <c r="B47" i="5"/>
  <c r="B58" i="5"/>
  <c r="R46" i="5"/>
  <c r="B48" i="5"/>
  <c r="B59" i="5"/>
  <c r="R20" i="5"/>
  <c r="R47" i="5"/>
  <c r="B60" i="5"/>
  <c r="O19" i="5"/>
  <c r="R48" i="5"/>
  <c r="B61" i="5"/>
  <c r="B72" i="5"/>
  <c r="R32" i="5"/>
  <c r="B32" i="5"/>
  <c r="B73" i="5"/>
  <c r="R33" i="5"/>
  <c r="O42" i="5" l="1"/>
  <c r="R42" i="5" l="1"/>
  <c r="B42" i="5"/>
  <c r="G64" i="5"/>
  <c r="G51" i="5"/>
  <c r="O47" i="5"/>
  <c r="O43" i="5"/>
  <c r="O46" i="5"/>
  <c r="O44" i="5"/>
  <c r="O39" i="5"/>
  <c r="O48" i="5"/>
  <c r="O41" i="5"/>
  <c r="I64" i="5" l="1"/>
  <c r="J64" i="5"/>
  <c r="I51" i="5"/>
  <c r="J51" i="5"/>
  <c r="R41" i="5"/>
  <c r="B41" i="5"/>
  <c r="R43" i="5"/>
  <c r="B43" i="5"/>
  <c r="R39" i="5"/>
  <c r="B39" i="5"/>
  <c r="R44" i="5"/>
  <c r="B44" i="5"/>
  <c r="O45" i="5"/>
  <c r="O40" i="5"/>
  <c r="R40" i="5" l="1"/>
  <c r="B40" i="5"/>
  <c r="O74" i="5"/>
  <c r="O73" i="5"/>
  <c r="O70" i="5"/>
  <c r="O69" i="5"/>
  <c r="O65" i="5"/>
  <c r="O61" i="5"/>
  <c r="O60" i="5"/>
  <c r="O56" i="5"/>
  <c r="O55" i="5"/>
  <c r="O52" i="5"/>
  <c r="O20" i="5"/>
  <c r="O13" i="5"/>
  <c r="R13" i="5" s="1"/>
  <c r="S10" i="5"/>
  <c r="O32" i="5"/>
  <c r="O28" i="5"/>
  <c r="J22" i="5"/>
  <c r="J19" i="5"/>
  <c r="J18" i="5"/>
  <c r="J16" i="5"/>
  <c r="J13" i="5"/>
  <c r="O14" i="5"/>
  <c r="O15" i="5"/>
  <c r="R15" i="5" l="1"/>
  <c r="B15" i="5"/>
  <c r="B14" i="5"/>
  <c r="R14" i="5"/>
  <c r="R65" i="5"/>
  <c r="B65" i="5"/>
  <c r="R69" i="5"/>
  <c r="B69" i="5"/>
  <c r="R52" i="5"/>
  <c r="B52" i="5"/>
  <c r="B13" i="5"/>
  <c r="R70" i="5"/>
  <c r="B70" i="5"/>
  <c r="R55" i="5"/>
  <c r="B55" i="5"/>
  <c r="R56" i="5"/>
  <c r="B56" i="5"/>
  <c r="B28" i="5"/>
  <c r="R28" i="5"/>
  <c r="G25" i="5"/>
  <c r="T10" i="5"/>
  <c r="S8" i="5"/>
  <c r="S11" i="5"/>
  <c r="O30" i="5"/>
  <c r="O31" i="5"/>
  <c r="O34" i="5"/>
  <c r="O68" i="5"/>
  <c r="O35" i="5"/>
  <c r="O26" i="5"/>
  <c r="O29" i="5"/>
  <c r="O57" i="5"/>
  <c r="O67" i="5"/>
  <c r="O22" i="5"/>
  <c r="O58" i="5"/>
  <c r="O21" i="5"/>
  <c r="O71" i="5"/>
  <c r="O18" i="5"/>
  <c r="B18" i="5" s="1"/>
  <c r="O53" i="5"/>
  <c r="O72" i="5"/>
  <c r="O17" i="5"/>
  <c r="O54" i="5"/>
  <c r="O16" i="5"/>
  <c r="R16" i="5" s="1"/>
  <c r="J14" i="5"/>
  <c r="I12" i="5"/>
  <c r="J15" i="5"/>
  <c r="J20" i="5"/>
  <c r="I25" i="5" l="1"/>
  <c r="J25" i="5"/>
  <c r="R17" i="5"/>
  <c r="B17" i="5"/>
  <c r="R26" i="5"/>
  <c r="B26" i="5"/>
  <c r="R68" i="5"/>
  <c r="B68" i="5"/>
  <c r="R53" i="5"/>
  <c r="B53" i="5"/>
  <c r="R18" i="5"/>
  <c r="B31" i="5"/>
  <c r="R31" i="5"/>
  <c r="B16" i="5"/>
  <c r="R67" i="5"/>
  <c r="B67" i="5"/>
  <c r="B30" i="5"/>
  <c r="R30" i="5"/>
  <c r="R54" i="5"/>
  <c r="B54" i="5"/>
  <c r="R57" i="5"/>
  <c r="B57" i="5"/>
  <c r="B29" i="5"/>
  <c r="R29" i="5"/>
  <c r="U10" i="5"/>
  <c r="T11" i="5"/>
  <c r="O59" i="5"/>
  <c r="O27" i="5"/>
  <c r="O66" i="5"/>
  <c r="O33" i="5"/>
  <c r="J12" i="5"/>
  <c r="R66" i="5" l="1"/>
  <c r="B66" i="5"/>
  <c r="R27" i="5"/>
  <c r="B27" i="5"/>
  <c r="V10" i="5"/>
  <c r="U11" i="5"/>
  <c r="W10" i="5" l="1"/>
  <c r="V11" i="5"/>
  <c r="X10" i="5" l="1"/>
  <c r="Y10" i="5" s="1"/>
  <c r="W11" i="5"/>
  <c r="X11" i="5" l="1"/>
  <c r="Z10" i="5" l="1"/>
  <c r="Z11" i="5" s="1"/>
  <c r="Y11" i="5"/>
  <c r="AA10" i="5" l="1"/>
  <c r="AA11" i="5" s="1"/>
  <c r="Z8" i="5"/>
  <c r="AB10" i="5" l="1"/>
  <c r="AB11" i="5" l="1"/>
  <c r="AC10" i="5"/>
  <c r="AC11" i="5" l="1"/>
  <c r="AD10" i="5"/>
  <c r="AD11" i="5" l="1"/>
  <c r="AE10" i="5"/>
  <c r="AF10" i="5" l="1"/>
  <c r="AF11" i="5" s="1"/>
  <c r="AE11" i="5"/>
  <c r="AG10" i="5" l="1"/>
  <c r="AH10" i="5" l="1"/>
  <c r="AI10" i="5" s="1"/>
  <c r="AG8" i="5"/>
  <c r="AG11" i="5"/>
  <c r="AH11" i="5" l="1"/>
  <c r="AJ10" i="5"/>
  <c r="AI11" i="5"/>
  <c r="AK10" i="5" l="1"/>
  <c r="AJ11" i="5"/>
  <c r="AL10" i="5" l="1"/>
  <c r="AK11" i="5"/>
  <c r="AM10" i="5" l="1"/>
  <c r="AL11" i="5"/>
  <c r="AM11" i="5" l="1"/>
  <c r="AN10" i="5"/>
  <c r="AO10" i="5" l="1"/>
  <c r="AN11" i="5"/>
  <c r="AN8" i="5"/>
  <c r="AP10" i="5" l="1"/>
  <c r="AO11" i="5"/>
  <c r="AQ10" i="5" l="1"/>
  <c r="AP11" i="5"/>
  <c r="AR10" i="5" l="1"/>
  <c r="AQ11" i="5"/>
  <c r="AS10" i="5" l="1"/>
  <c r="AR11" i="5"/>
  <c r="AS11" i="5" l="1"/>
  <c r="AT10" i="5"/>
  <c r="AU10" i="5" s="1"/>
  <c r="AU8" i="5" l="1"/>
  <c r="AU11" i="5"/>
  <c r="AV10" i="5"/>
  <c r="AT11" i="5"/>
  <c r="AV11" i="5" l="1"/>
  <c r="AW10" i="5"/>
  <c r="AW11" i="5" l="1"/>
  <c r="AX10" i="5"/>
  <c r="AX11" i="5" l="1"/>
  <c r="AY10" i="5"/>
  <c r="AY11" i="5" l="1"/>
  <c r="AZ10" i="5"/>
  <c r="BA10" i="5" l="1"/>
  <c r="BB10" i="5" s="1"/>
  <c r="AZ11" i="5"/>
  <c r="BA1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Lewsadder</author>
  </authors>
  <commentList>
    <comment ref="B10" authorId="0" shapeId="0" xr:uid="{1EDE63D8-01DA-EC48-9E67-00815D7388A2}">
      <text>
        <r>
          <rPr>
            <b/>
            <sz val="10"/>
            <color rgb="FF000000"/>
            <rFont val="Tahoma"/>
            <family val="2"/>
          </rPr>
          <t xml:space="preserve">LEGEND - Automatically Indicates: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 xml:space="preserve"> - GREEN Check = 100% DONE
</t>
        </r>
        <r>
          <rPr>
            <b/>
            <sz val="10"/>
            <color rgb="FF000000"/>
            <rFont val="Tahoma"/>
            <family val="2"/>
          </rPr>
          <t xml:space="preserve"> - WHITE Circle </t>
        </r>
        <r>
          <rPr>
            <b/>
            <sz val="10"/>
            <color rgb="FF000000"/>
            <rFont val="Calibri"/>
            <family val="2"/>
          </rPr>
          <t>=</t>
        </r>
        <r>
          <rPr>
            <sz val="10"/>
            <color rgb="FF000000"/>
            <rFont val="Calibri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 xml:space="preserve"> In Progress
</t>
        </r>
        <r>
          <rPr>
            <b/>
            <sz val="10"/>
            <color rgb="FF000000"/>
            <rFont val="Tahoma"/>
            <family val="2"/>
          </rPr>
          <t xml:space="preserve"> - GRAY Circle </t>
        </r>
        <r>
          <rPr>
            <b/>
            <sz val="10"/>
            <color rgb="FF000000"/>
            <rFont val="Calibri"/>
            <family val="2"/>
          </rPr>
          <t>=</t>
        </r>
        <r>
          <rPr>
            <sz val="10"/>
            <color rgb="FF000000"/>
            <rFont val="Calibri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 xml:space="preserve"> No Progress (Not Started Yet)</t>
        </r>
      </text>
    </comment>
    <comment ref="F10" authorId="0" shapeId="0" xr:uid="{D1D7A20F-0709-794D-A707-189983A63C81}">
      <text>
        <r>
          <rPr>
            <b/>
            <sz val="10"/>
            <color rgb="FF000000"/>
            <rFont val="Tahoma"/>
            <family val="2"/>
          </rPr>
          <t xml:space="preserve">Please cut and paste dates as "Special Values"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PC</t>
        </r>
        <r>
          <rPr>
            <sz val="10"/>
            <color rgb="FF000000"/>
            <rFont val="Tahoma"/>
            <family val="2"/>
          </rPr>
          <t xml:space="preserve">: </t>
        </r>
        <r>
          <rPr>
            <sz val="10"/>
            <color rgb="FF000000"/>
            <rFont val="Calibri"/>
            <family val="2"/>
            <scheme val="minor"/>
          </rPr>
          <t>Ctrl+Alt+V</t>
        </r>
        <r>
          <rPr>
            <sz val="10"/>
            <color rgb="FF000000"/>
            <rFont val="Tahoma"/>
            <family val="2"/>
          </rPr>
          <t xml:space="preserve">, then V
</t>
        </r>
        <r>
          <rPr>
            <b/>
            <sz val="10"/>
            <color rgb="FF000000"/>
            <rFont val="Tahoma"/>
            <family val="2"/>
          </rPr>
          <t>MAC</t>
        </r>
        <r>
          <rPr>
            <sz val="10"/>
            <color rgb="FF000000"/>
            <rFont val="Tahoma"/>
            <family val="2"/>
          </rPr>
          <t xml:space="preserve">: </t>
        </r>
        <r>
          <rPr>
            <sz val="10"/>
            <color rgb="FF000000"/>
            <rFont val="Calibri"/>
            <family val="2"/>
            <scheme val="minor"/>
          </rPr>
          <t>Ctrl + Command + V,</t>
        </r>
        <r>
          <rPr>
            <sz val="10"/>
            <color rgb="FF000000"/>
            <rFont val="Calibri"/>
            <family val="2"/>
            <scheme val="minor"/>
          </rPr>
          <t xml:space="preserve"> then V</t>
        </r>
      </text>
    </comment>
    <comment ref="G10" authorId="0" shapeId="0" xr:uid="{9917FAB0-5501-6941-AA18-3C1623908665}">
      <text>
        <r>
          <rPr>
            <b/>
            <sz val="10"/>
            <color rgb="FF000000"/>
            <rFont val="Tahoma"/>
            <family val="2"/>
          </rPr>
          <t xml:space="preserve">Please cut and paste dates as "Special Values"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PC</t>
        </r>
        <r>
          <rPr>
            <sz val="10"/>
            <color rgb="FF000000"/>
            <rFont val="Tahoma"/>
            <family val="2"/>
          </rPr>
          <t xml:space="preserve">: </t>
        </r>
        <r>
          <rPr>
            <sz val="10"/>
            <color rgb="FF000000"/>
            <rFont val="Calibri"/>
            <family val="2"/>
            <scheme val="minor"/>
          </rPr>
          <t>Ctrl+Alt+V</t>
        </r>
        <r>
          <rPr>
            <sz val="10"/>
            <color rgb="FF000000"/>
            <rFont val="Tahoma"/>
            <family val="2"/>
          </rPr>
          <t xml:space="preserve">, then V
</t>
        </r>
        <r>
          <rPr>
            <b/>
            <sz val="10"/>
            <color rgb="FF000000"/>
            <rFont val="Tahoma"/>
            <family val="2"/>
          </rPr>
          <t>MAC</t>
        </r>
        <r>
          <rPr>
            <sz val="10"/>
            <color rgb="FF000000"/>
            <rFont val="Tahoma"/>
            <family val="2"/>
          </rPr>
          <t xml:space="preserve">: </t>
        </r>
        <r>
          <rPr>
            <sz val="10"/>
            <color rgb="FF000000"/>
            <rFont val="Calibri"/>
            <family val="2"/>
            <scheme val="minor"/>
          </rPr>
          <t>Ctrl + Command + V,</t>
        </r>
        <r>
          <rPr>
            <sz val="10"/>
            <color rgb="FF000000"/>
            <rFont val="Calibri"/>
            <family val="2"/>
            <scheme val="minor"/>
          </rPr>
          <t xml:space="preserve"> then V</t>
        </r>
      </text>
    </comment>
    <comment ref="L10" authorId="0" shapeId="0" xr:uid="{C4353B1C-A5AE-4A47-8349-F2AA77A7B003}">
      <text>
        <r>
          <rPr>
            <b/>
            <sz val="10"/>
            <color rgb="FF000000"/>
            <rFont val="Tahoma"/>
            <family val="2"/>
          </rPr>
          <t>User inputs # days completed</t>
        </r>
      </text>
    </comment>
    <comment ref="M10" authorId="0" shapeId="0" xr:uid="{1E1937BB-20C2-7742-8ED4-8AE38C8CAB21}">
      <text>
        <r>
          <rPr>
            <b/>
            <sz val="10"/>
            <color rgb="FF000000"/>
            <rFont val="Tahoma"/>
            <family val="2"/>
          </rPr>
          <t>If error "X" results, this means "Days Done" cannot be greater than "Days Curation" (total amount of days).</t>
        </r>
      </text>
    </comment>
    <comment ref="O10" authorId="0" shapeId="0" xr:uid="{81D84590-FE88-FB48-B158-DF33B048364A}">
      <text>
        <r>
          <rPr>
            <b/>
            <sz val="10"/>
            <color rgb="FF000000"/>
            <rFont val="Tahoma"/>
            <family val="2"/>
          </rPr>
          <t>Adjust "DONE %" progress by inputting estimated days done in Column "DAYS DONE"</t>
        </r>
      </text>
    </comment>
    <comment ref="P10" authorId="0" shapeId="0" xr:uid="{46B1A9A0-730E-0C4E-AC3C-ADC0C9DBC3C2}">
      <text>
        <r>
          <rPr>
            <b/>
            <sz val="10"/>
            <color rgb="FF000000"/>
            <rFont val="Tahoma"/>
            <family val="2"/>
          </rPr>
          <t xml:space="preserve">KEY LEGEND:
</t>
        </r>
        <r>
          <rPr>
            <b/>
            <sz val="10"/>
            <color rgb="FF000000"/>
            <rFont val="Tahoma"/>
            <family val="2"/>
          </rPr>
          <t xml:space="preserve"> - For RED circle, type:  1.
</t>
        </r>
        <r>
          <rPr>
            <b/>
            <sz val="10"/>
            <color rgb="FF000000"/>
            <rFont val="Tahoma"/>
            <family val="2"/>
          </rPr>
          <t xml:space="preserve"> - For YELLOW circle, type:  2.
</t>
        </r>
        <r>
          <rPr>
            <b/>
            <sz val="10"/>
            <color rgb="FF000000"/>
            <rFont val="Tahoma"/>
            <family val="2"/>
          </rPr>
          <t xml:space="preserve"> - For GREEN circle, type:  3. 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Q10" authorId="0" shapeId="0" xr:uid="{32E2DFD8-61FC-EC4E-8128-75A86F0E64B3}">
      <text>
        <r>
          <rPr>
            <b/>
            <sz val="10"/>
            <color rgb="FF000000"/>
            <rFont val="Tahoma"/>
            <family val="2"/>
          </rPr>
          <t xml:space="preserve">KEY LEGEND:
</t>
        </r>
        <r>
          <rPr>
            <b/>
            <sz val="10"/>
            <color rgb="FF000000"/>
            <rFont val="Tahoma"/>
            <family val="2"/>
          </rPr>
          <t xml:space="preserve"> - For RED flag, type:  1.
</t>
        </r>
        <r>
          <rPr>
            <b/>
            <sz val="10"/>
            <color rgb="FF000000"/>
            <rFont val="Tahoma"/>
            <family val="2"/>
          </rPr>
          <t xml:space="preserve"> - For YELLOW flag, type:  2.
</t>
        </r>
        <r>
          <rPr>
            <b/>
            <sz val="10"/>
            <color rgb="FF000000"/>
            <rFont val="Tahoma"/>
            <family val="2"/>
          </rPr>
          <t xml:space="preserve"> - For GREEN flag, type:  3. 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R10" authorId="0" shapeId="0" xr:uid="{BD1980C3-5609-1641-B2F8-7D9BD14945ED}">
      <text>
        <r>
          <rPr>
            <b/>
            <sz val="10"/>
            <color rgb="FF000000"/>
            <rFont val="Tahoma"/>
            <family val="2"/>
          </rPr>
          <t xml:space="preserve">LEGEND: Automatically Indicates: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 xml:space="preserve"> - Full Star: 2/3 to 100% Complete.
</t>
        </r>
        <r>
          <rPr>
            <b/>
            <sz val="10"/>
            <color rgb="FF000000"/>
            <rFont val="Tahoma"/>
            <family val="2"/>
          </rPr>
          <t xml:space="preserve"> - Half Star: 1/3 to 2/3 Complete.
</t>
        </r>
        <r>
          <rPr>
            <b/>
            <sz val="10"/>
            <color rgb="FF000000"/>
            <rFont val="Tahoma"/>
            <family val="2"/>
          </rPr>
          <t xml:space="preserve"> - No Star: 0% to 1/3 Complete.   </t>
        </r>
      </text>
    </comment>
  </commentList>
</comments>
</file>

<file path=xl/sharedStrings.xml><?xml version="1.0" encoding="utf-8"?>
<sst xmlns="http://schemas.openxmlformats.org/spreadsheetml/2006/main" count="119" uniqueCount="71">
  <si>
    <t>Courtesy of:</t>
  </si>
  <si>
    <t>Watch our Overview Video</t>
  </si>
  <si>
    <t xml:space="preserve">   •     View schedule in Gantt chart</t>
  </si>
  <si>
    <t xml:space="preserve">   •     Microsoft Project import/export</t>
  </si>
  <si>
    <t xml:space="preserve">   •     English, Français, Deutsch, 日本語, 한국어, and Русский</t>
  </si>
  <si>
    <t>By Ricksoft-Inc.com</t>
  </si>
  <si>
    <t>Copyright © Ricksoft, Inc. All Rights Reserved.</t>
  </si>
  <si>
    <t>Do not submit copies or modifications of this template to any website or online template gallery.</t>
  </si>
  <si>
    <t>See License Agreement</t>
  </si>
  <si>
    <t>This workpaper, including all sheets and associated content, is a copyrighted work under the United States and other copyright laws.</t>
  </si>
  <si>
    <t>Please review the following license agreement to learn how you may or may not use this template.</t>
  </si>
  <si>
    <t>Thank you from Ricksoft Inc.</t>
  </si>
  <si>
    <t>PRIORITY</t>
  </si>
  <si>
    <t>Project Lead</t>
  </si>
  <si>
    <t>TASK</t>
  </si>
  <si>
    <t>Task 2</t>
  </si>
  <si>
    <t>Task 3</t>
  </si>
  <si>
    <t>Task 4</t>
  </si>
  <si>
    <t>Task 5</t>
  </si>
  <si>
    <t>Insert new rows ABOVE this line</t>
  </si>
  <si>
    <t>PROJECT TITLE</t>
  </si>
  <si>
    <t>DAYS DURATION</t>
  </si>
  <si>
    <t>DAYS REMAINING</t>
  </si>
  <si>
    <t>WORK DAYS</t>
  </si>
  <si>
    <t>DONE %</t>
  </si>
  <si>
    <t>Task 6</t>
  </si>
  <si>
    <t>DAYS DONE</t>
  </si>
  <si>
    <t>FLAG</t>
  </si>
  <si>
    <t>STAR</t>
  </si>
  <si>
    <t xml:space="preserve">Begin Projects:   </t>
  </si>
  <si>
    <t xml:space="preserve">Scroll to Project Week:   </t>
  </si>
  <si>
    <t>DONE</t>
  </si>
  <si>
    <t>ASSIGNEE</t>
  </si>
  <si>
    <t>START DATE</t>
  </si>
  <si>
    <t>END DATE</t>
  </si>
  <si>
    <t>DELIVERABLE</t>
  </si>
  <si>
    <t>Milestone 1</t>
  </si>
  <si>
    <t>Task 1</t>
  </si>
  <si>
    <t>SCROLL</t>
  </si>
  <si>
    <t>Milestone 2</t>
  </si>
  <si>
    <t>Milestone 3</t>
  </si>
  <si>
    <t>Milestone 4</t>
  </si>
  <si>
    <t>Milestone 5</t>
  </si>
  <si>
    <t>Task 7</t>
  </si>
  <si>
    <t>Task 8</t>
  </si>
  <si>
    <t>Task 9</t>
  </si>
  <si>
    <t>Task 10</t>
  </si>
  <si>
    <r>
      <rPr>
        <b/>
        <sz val="15"/>
        <color rgb="FF232169"/>
        <rFont val="Calibri (Body)"/>
      </rPr>
      <t>Gantt Chart Planner for Confluence</t>
    </r>
    <r>
      <rPr>
        <sz val="12"/>
        <rFont val="Calibri"/>
        <family val="2"/>
        <scheme val="minor"/>
      </rPr>
      <t xml:space="preserve"> is integrated with Confluence and is more feature packed than </t>
    </r>
  </si>
  <si>
    <t>the free version. It also comes with  bonus content.</t>
  </si>
  <si>
    <t>Learn More About Gantt Chart Planner for Confluence</t>
  </si>
  <si>
    <t>Gantt Chart Planner for Confluence Is Loaded with Exceptional Features:</t>
  </si>
  <si>
    <t>Easy Gantt Chart Creation</t>
  </si>
  <si>
    <t xml:space="preserve">   •     Work break down structure</t>
  </si>
  <si>
    <t xml:space="preserve">   •     Auto schedule calculation</t>
  </si>
  <si>
    <t xml:space="preserve">   •     Dependencies</t>
  </si>
  <si>
    <t xml:space="preserve">   •     Resource assigning</t>
  </si>
  <si>
    <t xml:space="preserve">   •     Working alendars</t>
  </si>
  <si>
    <t xml:space="preserve">   •     Custom columns</t>
  </si>
  <si>
    <t xml:space="preserve">   •     Jira integration</t>
  </si>
  <si>
    <t xml:space="preserve">   •     Rollup tasks</t>
  </si>
  <si>
    <t xml:space="preserve">   •     Drag-drop interface</t>
  </si>
  <si>
    <t>MS Project like Advanced Features</t>
  </si>
  <si>
    <t xml:space="preserve">   •     Critical paths</t>
  </si>
  <si>
    <t xml:space="preserve">   •     Progress lines</t>
  </si>
  <si>
    <t xml:space="preserve">   •     Sharable format export</t>
  </si>
  <si>
    <t xml:space="preserve">   •     Import MS Project file</t>
  </si>
  <si>
    <t xml:space="preserve">   •     CSV export to import Gantt chart into spreadsheets or Jira</t>
  </si>
  <si>
    <t xml:space="preserve">   •     Version history</t>
  </si>
  <si>
    <t>And More</t>
  </si>
  <si>
    <t xml:space="preserve">   •     Undo/redo</t>
  </si>
  <si>
    <t>https://www.ricksoft-inc.com/gantt-chart-planner/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</si>
</sst>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409]d\-mmm\-yyyy;@"/>
    <numFmt numFmtId="166" formatCode="ddd\,\ m/d/yyyy"/>
    <numFmt numFmtId="167" formatCode="d"/>
  </numFmts>
  <fonts count="3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color rgb="FF666666"/>
      <name val="Arial"/>
      <family val="2"/>
    </font>
    <font>
      <b/>
      <sz val="15"/>
      <color rgb="FF232169"/>
      <name val="Calibri"/>
      <family val="2"/>
      <scheme val="minor"/>
    </font>
    <font>
      <b/>
      <sz val="15"/>
      <color rgb="FF232169"/>
      <name val="Calibri (Body)"/>
    </font>
    <font>
      <b/>
      <sz val="15"/>
      <name val="Calibri"/>
      <family val="2"/>
      <scheme val="minor"/>
    </font>
    <font>
      <b/>
      <sz val="12"/>
      <color rgb="FF23216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2"/>
      <color theme="1" tint="0.499984740745262"/>
      <name val="Calibri"/>
      <family val="2"/>
    </font>
    <font>
      <i/>
      <sz val="12"/>
      <color theme="1" tint="0.49998474074526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 (Body)"/>
    </font>
    <font>
      <b/>
      <sz val="12"/>
      <color theme="0"/>
      <name val="Calibri (Body)"/>
    </font>
    <font>
      <sz val="12"/>
      <name val="Calibri (Body)"/>
    </font>
    <font>
      <b/>
      <sz val="12"/>
      <name val="Calibri (Body)"/>
    </font>
    <font>
      <sz val="10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232169"/>
        <bgColor indexed="64"/>
      </patternFill>
    </fill>
    <fill>
      <patternFill patternType="solid">
        <fgColor rgb="FF0052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5F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A731B"/>
        <bgColor indexed="64"/>
      </patternFill>
    </fill>
    <fill>
      <patternFill patternType="solid">
        <fgColor rgb="FFC7EFCE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rgb="FFF2F2F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rgb="FFCCCFD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2F2F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F2F2F2"/>
      </right>
      <top/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168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4" borderId="0" xfId="1" applyFill="1" applyAlignment="1" applyProtection="1">
      <alignment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0" fillId="4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1" applyBorder="1" applyAlignment="1" applyProtection="1">
      <alignment horizontal="lef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9" fontId="15" fillId="0" borderId="0" xfId="2" applyFont="1" applyBorder="1" applyAlignment="1">
      <alignment vertical="center"/>
    </xf>
    <xf numFmtId="164" fontId="18" fillId="0" borderId="0" xfId="3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10" borderId="10" xfId="0" applyFont="1" applyFill="1" applyBorder="1" applyAlignment="1">
      <alignment vertical="center"/>
    </xf>
    <xf numFmtId="0" fontId="14" fillId="10" borderId="10" xfId="0" applyFont="1" applyFill="1" applyBorder="1" applyAlignment="1">
      <alignment horizontal="center" vertical="center"/>
    </xf>
    <xf numFmtId="165" fontId="15" fillId="6" borderId="0" xfId="0" applyNumberFormat="1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165" fontId="15" fillId="2" borderId="0" xfId="0" applyNumberFormat="1" applyFont="1" applyFill="1" applyAlignment="1">
      <alignment horizontal="center" vertical="center"/>
    </xf>
    <xf numFmtId="165" fontId="15" fillId="2" borderId="8" xfId="0" applyNumberFormat="1" applyFont="1" applyFill="1" applyBorder="1" applyAlignment="1">
      <alignment horizontal="center" vertical="center"/>
    </xf>
    <xf numFmtId="165" fontId="14" fillId="10" borderId="10" xfId="0" applyNumberFormat="1" applyFont="1" applyFill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165" fontId="14" fillId="10" borderId="8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vertical="center"/>
    </xf>
    <xf numFmtId="0" fontId="18" fillId="4" borderId="13" xfId="0" applyFont="1" applyFill="1" applyBorder="1" applyAlignment="1">
      <alignment vertical="center"/>
    </xf>
    <xf numFmtId="0" fontId="19" fillId="4" borderId="15" xfId="0" applyFont="1" applyFill="1" applyBorder="1" applyAlignment="1">
      <alignment vertical="center"/>
    </xf>
    <xf numFmtId="0" fontId="18" fillId="4" borderId="16" xfId="0" applyFont="1" applyFill="1" applyBorder="1" applyAlignment="1">
      <alignment vertical="center"/>
    </xf>
    <xf numFmtId="165" fontId="18" fillId="4" borderId="14" xfId="0" applyNumberFormat="1" applyFont="1" applyFill="1" applyBorder="1" applyAlignment="1">
      <alignment horizontal="center" vertical="center"/>
    </xf>
    <xf numFmtId="165" fontId="18" fillId="4" borderId="17" xfId="0" applyNumberFormat="1" applyFont="1" applyFill="1" applyBorder="1" applyAlignment="1">
      <alignment horizontal="center" vertical="center"/>
    </xf>
    <xf numFmtId="0" fontId="15" fillId="2" borderId="1" xfId="3" applyNumberFormat="1" applyFont="1" applyFill="1" applyBorder="1" applyAlignment="1">
      <alignment horizontal="center" vertical="center"/>
    </xf>
    <xf numFmtId="167" fontId="12" fillId="9" borderId="2" xfId="3" applyNumberFormat="1" applyFont="1" applyFill="1" applyBorder="1" applyAlignment="1">
      <alignment horizontal="center" vertical="center"/>
    </xf>
    <xf numFmtId="167" fontId="12" fillId="9" borderId="0" xfId="3" applyNumberFormat="1" applyFont="1" applyFill="1" applyBorder="1" applyAlignment="1">
      <alignment horizontal="center" vertical="center"/>
    </xf>
    <xf numFmtId="167" fontId="12" fillId="9" borderId="6" xfId="3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6" borderId="19" xfId="0" applyFont="1" applyFill="1" applyBorder="1" applyAlignment="1">
      <alignment vertical="center"/>
    </xf>
    <xf numFmtId="0" fontId="14" fillId="6" borderId="19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vertical="center"/>
    </xf>
    <xf numFmtId="0" fontId="16" fillId="6" borderId="19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center" vertical="center"/>
    </xf>
    <xf numFmtId="167" fontId="12" fillId="9" borderId="21" xfId="3" applyNumberFormat="1" applyFont="1" applyFill="1" applyBorder="1" applyAlignment="1">
      <alignment horizontal="center" vertical="center"/>
    </xf>
    <xf numFmtId="167" fontId="12" fillId="9" borderId="13" xfId="3" applyNumberFormat="1" applyFont="1" applyFill="1" applyBorder="1" applyAlignment="1">
      <alignment horizontal="center" vertical="center"/>
    </xf>
    <xf numFmtId="167" fontId="12" fillId="9" borderId="22" xfId="3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/>
    </xf>
    <xf numFmtId="165" fontId="15" fillId="0" borderId="11" xfId="0" applyNumberFormat="1" applyFont="1" applyBorder="1" applyAlignment="1">
      <alignment horizontal="center" vertical="center"/>
    </xf>
    <xf numFmtId="165" fontId="14" fillId="11" borderId="4" xfId="0" applyNumberFormat="1" applyFont="1" applyFill="1" applyBorder="1" applyAlignment="1">
      <alignment horizontal="center" vertical="center" wrapText="1"/>
    </xf>
    <xf numFmtId="165" fontId="14" fillId="11" borderId="8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165" fontId="15" fillId="0" borderId="10" xfId="0" applyNumberFormat="1" applyFont="1" applyBorder="1" applyAlignment="1">
      <alignment horizontal="center" vertical="center"/>
    </xf>
    <xf numFmtId="0" fontId="5" fillId="7" borderId="30" xfId="4" applyFont="1" applyFill="1" applyBorder="1" applyAlignment="1">
      <alignment horizontal="center" vertical="center"/>
    </xf>
    <xf numFmtId="167" fontId="12" fillId="12" borderId="20" xfId="3" applyNumberFormat="1" applyFont="1" applyFill="1" applyBorder="1" applyAlignment="1">
      <alignment horizontal="center" vertical="center"/>
    </xf>
    <xf numFmtId="167" fontId="12" fillId="12" borderId="14" xfId="3" applyNumberFormat="1" applyFont="1" applyFill="1" applyBorder="1" applyAlignment="1">
      <alignment horizontal="center" vertical="center"/>
    </xf>
    <xf numFmtId="167" fontId="12" fillId="12" borderId="28" xfId="3" applyNumberFormat="1" applyFont="1" applyFill="1" applyBorder="1" applyAlignment="1">
      <alignment horizontal="center" vertical="center"/>
    </xf>
    <xf numFmtId="167" fontId="12" fillId="12" borderId="29" xfId="3" applyNumberFormat="1" applyFont="1" applyFill="1" applyBorder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vertical="center"/>
    </xf>
    <xf numFmtId="167" fontId="12" fillId="12" borderId="23" xfId="5" applyNumberFormat="1" applyFill="1" applyBorder="1" applyAlignment="1">
      <alignment horizontal="center" vertical="center"/>
    </xf>
    <xf numFmtId="167" fontId="12" fillId="9" borderId="24" xfId="5" applyNumberFormat="1" applyBorder="1" applyAlignment="1">
      <alignment horizontal="center" vertical="center"/>
    </xf>
    <xf numFmtId="167" fontId="12" fillId="9" borderId="25" xfId="5" applyNumberFormat="1" applyBorder="1" applyAlignment="1">
      <alignment horizontal="center" vertical="center"/>
    </xf>
    <xf numFmtId="167" fontId="12" fillId="9" borderId="26" xfId="5" applyNumberFormat="1" applyBorder="1" applyAlignment="1">
      <alignment horizontal="center" vertical="center"/>
    </xf>
    <xf numFmtId="167" fontId="12" fillId="12" borderId="27" xfId="5" applyNumberFormat="1" applyFill="1" applyBorder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165" fontId="15" fillId="0" borderId="18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6" fillId="7" borderId="32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vertical="center"/>
    </xf>
    <xf numFmtId="0" fontId="13" fillId="6" borderId="33" xfId="0" applyFont="1" applyFill="1" applyBorder="1" applyAlignment="1">
      <alignment vertical="center"/>
    </xf>
    <xf numFmtId="0" fontId="16" fillId="6" borderId="33" xfId="0" applyFont="1" applyFill="1" applyBorder="1" applyAlignment="1">
      <alignment vertical="center"/>
    </xf>
    <xf numFmtId="167" fontId="13" fillId="2" borderId="0" xfId="0" applyNumberFormat="1" applyFont="1" applyFill="1" applyAlignment="1">
      <alignment vertical="center"/>
    </xf>
    <xf numFmtId="0" fontId="16" fillId="7" borderId="4" xfId="0" applyFont="1" applyFill="1" applyBorder="1" applyAlignment="1">
      <alignment vertical="center"/>
    </xf>
    <xf numFmtId="0" fontId="17" fillId="7" borderId="4" xfId="0" applyFont="1" applyFill="1" applyBorder="1" applyAlignment="1">
      <alignment vertical="center"/>
    </xf>
    <xf numFmtId="165" fontId="15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34" xfId="0" applyFont="1" applyFill="1" applyBorder="1" applyAlignment="1">
      <alignment horizontal="center" vertical="center"/>
    </xf>
    <xf numFmtId="165" fontId="15" fillId="0" borderId="35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165" fontId="15" fillId="0" borderId="8" xfId="0" applyNumberFormat="1" applyFont="1" applyBorder="1" applyAlignment="1">
      <alignment horizontal="center" vertical="center"/>
    </xf>
    <xf numFmtId="0" fontId="5" fillId="7" borderId="36" xfId="4" applyFont="1" applyFill="1" applyBorder="1" applyAlignment="1">
      <alignment horizontal="center" vertical="center"/>
    </xf>
    <xf numFmtId="0" fontId="5" fillId="7" borderId="37" xfId="4" applyFont="1" applyFill="1" applyBorder="1" applyAlignment="1">
      <alignment horizontal="center" vertical="center"/>
    </xf>
    <xf numFmtId="165" fontId="14" fillId="10" borderId="38" xfId="0" applyNumberFormat="1" applyFont="1" applyFill="1" applyBorder="1" applyAlignment="1">
      <alignment horizontal="center" vertical="center"/>
    </xf>
    <xf numFmtId="0" fontId="13" fillId="14" borderId="0" xfId="0" applyFont="1" applyFill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13" fillId="6" borderId="8" xfId="0" applyFont="1" applyFill="1" applyBorder="1" applyAlignment="1">
      <alignment vertical="center"/>
    </xf>
    <xf numFmtId="0" fontId="13" fillId="10" borderId="10" xfId="0" applyFont="1" applyFill="1" applyBorder="1" applyAlignment="1">
      <alignment vertical="center"/>
    </xf>
    <xf numFmtId="165" fontId="15" fillId="10" borderId="10" xfId="0" applyNumberFormat="1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167" fontId="12" fillId="13" borderId="21" xfId="3" applyNumberFormat="1" applyFont="1" applyFill="1" applyBorder="1" applyAlignment="1">
      <alignment horizontal="center" vertical="center"/>
    </xf>
    <xf numFmtId="167" fontId="12" fillId="13" borderId="13" xfId="3" applyNumberFormat="1" applyFont="1" applyFill="1" applyBorder="1" applyAlignment="1">
      <alignment horizontal="center" vertical="center"/>
    </xf>
    <xf numFmtId="167" fontId="12" fillId="13" borderId="22" xfId="3" applyNumberFormat="1" applyFont="1" applyFill="1" applyBorder="1" applyAlignment="1">
      <alignment horizontal="center" vertical="center"/>
    </xf>
    <xf numFmtId="167" fontId="12" fillId="13" borderId="24" xfId="5" applyNumberFormat="1" applyFill="1" applyBorder="1" applyAlignment="1">
      <alignment horizontal="center" vertical="center"/>
    </xf>
    <xf numFmtId="167" fontId="12" fillId="13" borderId="25" xfId="5" applyNumberFormat="1" applyFill="1" applyBorder="1" applyAlignment="1">
      <alignment horizontal="center" vertical="center"/>
    </xf>
    <xf numFmtId="167" fontId="12" fillId="13" borderId="26" xfId="5" applyNumberForma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" fillId="0" borderId="0" xfId="0" applyFont="1"/>
    <xf numFmtId="0" fontId="26" fillId="6" borderId="0" xfId="0" applyFont="1" applyFill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26" fillId="2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8" fillId="7" borderId="30" xfId="4" applyFont="1" applyFill="1" applyBorder="1" applyAlignment="1">
      <alignment horizontal="center" vertical="center"/>
    </xf>
    <xf numFmtId="0" fontId="28" fillId="7" borderId="37" xfId="4" applyFont="1" applyFill="1" applyBorder="1" applyAlignment="1">
      <alignment horizontal="center" vertical="center"/>
    </xf>
    <xf numFmtId="0" fontId="28" fillId="7" borderId="31" xfId="4" applyFont="1" applyFill="1" applyBorder="1" applyAlignment="1">
      <alignment horizontal="center" vertical="center"/>
    </xf>
    <xf numFmtId="0" fontId="28" fillId="7" borderId="4" xfId="0" applyFont="1" applyFill="1" applyBorder="1" applyAlignment="1">
      <alignment horizontal="center" vertical="center"/>
    </xf>
    <xf numFmtId="0" fontId="29" fillId="10" borderId="10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0" fillId="4" borderId="0" xfId="0" quotePrefix="1" applyFill="1" applyAlignment="1">
      <alignment vertical="center"/>
    </xf>
    <xf numFmtId="0" fontId="7" fillId="4" borderId="0" xfId="0" applyFont="1" applyFill="1" applyAlignment="1">
      <alignment vertical="center"/>
    </xf>
    <xf numFmtId="0" fontId="27" fillId="11" borderId="4" xfId="0" applyFont="1" applyFill="1" applyBorder="1" applyAlignment="1">
      <alignment horizontal="center" vertical="center" wrapText="1"/>
    </xf>
    <xf numFmtId="0" fontId="27" fillId="11" borderId="8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left" vertical="center"/>
    </xf>
    <xf numFmtId="0" fontId="15" fillId="11" borderId="13" xfId="0" applyFont="1" applyFill="1" applyBorder="1" applyAlignment="1">
      <alignment horizontal="left" vertical="center"/>
    </xf>
    <xf numFmtId="0" fontId="15" fillId="11" borderId="14" xfId="0" applyFont="1" applyFill="1" applyBorder="1" applyAlignment="1">
      <alignment horizontal="left" vertical="center"/>
    </xf>
    <xf numFmtId="0" fontId="15" fillId="11" borderId="15" xfId="0" applyFont="1" applyFill="1" applyBorder="1" applyAlignment="1">
      <alignment horizontal="left" vertical="center"/>
    </xf>
    <xf numFmtId="0" fontId="15" fillId="11" borderId="16" xfId="0" applyFont="1" applyFill="1" applyBorder="1" applyAlignment="1">
      <alignment horizontal="left" vertical="center"/>
    </xf>
    <xf numFmtId="0" fontId="15" fillId="11" borderId="17" xfId="0" applyFont="1" applyFill="1" applyBorder="1" applyAlignment="1">
      <alignment horizontal="left" vertical="center"/>
    </xf>
    <xf numFmtId="0" fontId="22" fillId="10" borderId="4" xfId="0" applyFont="1" applyFill="1" applyBorder="1" applyAlignment="1">
      <alignment horizontal="center" textRotation="90" wrapText="1"/>
    </xf>
    <xf numFmtId="0" fontId="22" fillId="10" borderId="8" xfId="0" applyFont="1" applyFill="1" applyBorder="1" applyAlignment="1">
      <alignment horizontal="center" textRotation="90" wrapText="1"/>
    </xf>
    <xf numFmtId="0" fontId="27" fillId="11" borderId="0" xfId="0" applyFont="1" applyFill="1" applyAlignment="1">
      <alignment horizontal="center" vertical="center" wrapText="1"/>
    </xf>
    <xf numFmtId="0" fontId="14" fillId="10" borderId="4" xfId="0" applyFont="1" applyFill="1" applyBorder="1" applyAlignment="1">
      <alignment horizontal="left" vertical="center" wrapText="1"/>
    </xf>
    <xf numFmtId="0" fontId="14" fillId="10" borderId="8" xfId="0" applyFont="1" applyFill="1" applyBorder="1" applyAlignment="1">
      <alignment horizontal="left" vertical="center" wrapText="1"/>
    </xf>
    <xf numFmtId="165" fontId="14" fillId="10" borderId="4" xfId="0" applyNumberFormat="1" applyFont="1" applyFill="1" applyBorder="1" applyAlignment="1">
      <alignment horizontal="center" vertical="center" wrapText="1"/>
    </xf>
    <xf numFmtId="165" fontId="14" fillId="10" borderId="8" xfId="0" applyNumberFormat="1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vertical="center"/>
    </xf>
    <xf numFmtId="0" fontId="15" fillId="11" borderId="13" xfId="0" applyFont="1" applyFill="1" applyBorder="1" applyAlignment="1">
      <alignment vertical="center"/>
    </xf>
    <xf numFmtId="0" fontId="15" fillId="11" borderId="14" xfId="0" applyFont="1" applyFill="1" applyBorder="1" applyAlignment="1">
      <alignment vertical="center"/>
    </xf>
    <xf numFmtId="0" fontId="15" fillId="11" borderId="15" xfId="0" applyFont="1" applyFill="1" applyBorder="1" applyAlignment="1">
      <alignment vertical="center"/>
    </xf>
    <xf numFmtId="0" fontId="15" fillId="11" borderId="16" xfId="0" applyFont="1" applyFill="1" applyBorder="1" applyAlignment="1">
      <alignment vertical="center"/>
    </xf>
    <xf numFmtId="0" fontId="15" fillId="11" borderId="17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6">
    <cellStyle name="Accent4" xfId="4" builtinId="41"/>
    <cellStyle name="Accent5" xfId="5" builtinId="45"/>
    <cellStyle name="Comma" xfId="3" builtinId="3"/>
    <cellStyle name="Hyperlink" xfId="1" builtinId="8"/>
    <cellStyle name="Normal" xfId="0" builtinId="0"/>
    <cellStyle name="Per cent" xfId="2" builtinId="5"/>
  </cellStyles>
  <dxfs count="16"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D4D4D4"/>
      </font>
      <fill>
        <patternFill patternType="lightTrellis">
          <fgColor rgb="FFD4D4D4"/>
          <bgColor theme="0"/>
        </patternFill>
      </fill>
      <border>
        <left/>
        <right/>
        <top/>
        <bottom/>
        <vertical/>
        <horizontal/>
      </border>
    </dxf>
    <dxf>
      <font>
        <color theme="8" tint="-0.24994659260841701"/>
      </font>
      <fill>
        <patternFill patternType="darkTrellis">
          <fgColor theme="8" tint="-0.24994659260841701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8"/>
      </font>
      <fill>
        <patternFill>
          <bgColor theme="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auto="1"/>
        </patternFill>
      </fill>
      <border>
        <left style="thin">
          <color rgb="FFFFFF00"/>
        </left>
        <right style="thin">
          <color rgb="FFFFFF0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colors>
    <mruColors>
      <color rgb="FFF2F2F2"/>
      <color rgb="FFE5DFEC"/>
      <color rgb="FFFFEB9C"/>
      <color rgb="FF4BACC6"/>
      <color rgb="FFE13B9A"/>
      <color rgb="FFD4D4D4"/>
      <color rgb="FFC7EFCE"/>
      <color rgb="FF1A731B"/>
      <color rgb="FFFFFD7C"/>
      <color rgb="FFFCE5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icksoft-inc.com/wbs-gantt-chart-for-jira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marketplace.atlassian.com/apps/1227063/gantt-chart-planner-roadmap-timeline-for-confluence?tab=overview&amp;hosting=cloud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56443</xdr:colOff>
      <xdr:row>3</xdr:row>
      <xdr:rowOff>42338</xdr:rowOff>
    </xdr:from>
    <xdr:ext cx="2425700" cy="647700"/>
    <xdr:pic>
      <xdr:nvPicPr>
        <xdr:cNvPr id="3" name="Picture 2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7332" y="719671"/>
          <a:ext cx="242570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340913</xdr:colOff>
      <xdr:row>3</xdr:row>
      <xdr:rowOff>50800</xdr:rowOff>
    </xdr:from>
    <xdr:to>
      <xdr:col>6</xdr:col>
      <xdr:colOff>711200</xdr:colOff>
      <xdr:row>9</xdr:row>
      <xdr:rowOff>88900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3B0B39E-13C3-F34B-9479-E62E0A70C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40913" y="660400"/>
          <a:ext cx="4942287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88900</xdr:rowOff>
    </xdr:from>
    <xdr:to>
      <xdr:col>5</xdr:col>
      <xdr:colOff>203200</xdr:colOff>
      <xdr:row>2</xdr:row>
      <xdr:rowOff>119380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245AE70-142B-6848-B524-05057A17D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88900"/>
          <a:ext cx="3251200" cy="436880"/>
        </a:xfrm>
        <a:prstGeom prst="rect">
          <a:avLst/>
        </a:prstGeom>
      </xdr:spPr>
    </xdr:pic>
    <xdr:clientData/>
  </xdr:twoCellAnchor>
  <xdr:twoCellAnchor editAs="oneCell">
    <xdr:from>
      <xdr:col>7</xdr:col>
      <xdr:colOff>165100</xdr:colOff>
      <xdr:row>4</xdr:row>
      <xdr:rowOff>127000</xdr:rowOff>
    </xdr:from>
    <xdr:to>
      <xdr:col>7</xdr:col>
      <xdr:colOff>1041400</xdr:colOff>
      <xdr:row>7</xdr:row>
      <xdr:rowOff>172720</xdr:rowOff>
    </xdr:to>
    <xdr:pic>
      <xdr:nvPicPr>
        <xdr:cNvPr id="36" name="Picture 35">
          <a:hlinkClick xmlns:r="http://schemas.openxmlformats.org/officeDocument/2006/relationships" r:id="rId3" tooltip="Try it Free"/>
          <a:extLst>
            <a:ext uri="{FF2B5EF4-FFF2-40B4-BE49-F238E27FC236}">
              <a16:creationId xmlns:a16="http://schemas.microsoft.com/office/drawing/2014/main" id="{38808BC8-9729-D04B-AAC7-C3A2CF2F5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939800"/>
          <a:ext cx="876300" cy="65532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47</xdr:row>
      <xdr:rowOff>0</xdr:rowOff>
    </xdr:from>
    <xdr:to>
      <xdr:col>4</xdr:col>
      <xdr:colOff>83176</xdr:colOff>
      <xdr:row>47</xdr:row>
      <xdr:rowOff>889000</xdr:rowOff>
    </xdr:to>
    <xdr:pic>
      <xdr:nvPicPr>
        <xdr:cNvPr id="37" name="Picture 36">
          <a:hlinkClick xmlns:r="http://schemas.openxmlformats.org/officeDocument/2006/relationships" r:id="rId3" tooltip="Try it Free"/>
          <a:extLst>
            <a:ext uri="{FF2B5EF4-FFF2-40B4-BE49-F238E27FC236}">
              <a16:creationId xmlns:a16="http://schemas.microsoft.com/office/drawing/2014/main" id="{7446B827-348A-0449-9CA6-E874EF6F2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9855200"/>
          <a:ext cx="1556376" cy="889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88900</xdr:rowOff>
    </xdr:from>
    <xdr:to>
      <xdr:col>4</xdr:col>
      <xdr:colOff>241300</xdr:colOff>
      <xdr:row>2</xdr:row>
      <xdr:rowOff>119380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B5A614-E421-5940-88D3-B87D0E29A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88900"/>
          <a:ext cx="3251200" cy="43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youtube.com/watch?v=vgRspbd5HuM" TargetMode="External"/><Relationship Id="rId1" Type="http://schemas.openxmlformats.org/officeDocument/2006/relationships/hyperlink" Target="https://www.ricksoft-inc.com/gantt-chart-plann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iubenda.com/privacy-policy/8040139/full-legal" TargetMode="External"/><Relationship Id="rId1" Type="http://schemas.openxmlformats.org/officeDocument/2006/relationships/hyperlink" Target="https://www.ricksoft-inc.com/gantt-chart-plann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BD9A-BC0E-894C-AD1F-2864A6B8E6C0}">
  <dimension ref="A1:BH77"/>
  <sheetViews>
    <sheetView showGridLines="0" zoomScale="80" zoomScaleNormal="80" workbookViewId="0">
      <pane ySplit="11" topLeftCell="A12" activePane="bottomLeft" state="frozenSplit"/>
      <selection activeCell="X8" sqref="X8"/>
      <selection pane="bottomLeft" activeCell="J38" sqref="J38"/>
    </sheetView>
  </sheetViews>
  <sheetFormatPr baseColWidth="10" defaultColWidth="10.83203125" defaultRowHeight="18.75" customHeight="1" outlineLevelRow="1" x14ac:dyDescent="0.2"/>
  <cols>
    <col min="1" max="1" width="3.6640625" style="20" customWidth="1"/>
    <col min="2" max="2" width="3.6640625" style="31" customWidth="1"/>
    <col min="3" max="3" width="3.6640625" style="20" customWidth="1"/>
    <col min="4" max="4" width="36.6640625" style="20" customWidth="1"/>
    <col min="5" max="5" width="12" style="20" customWidth="1"/>
    <col min="6" max="7" width="16" style="43" customWidth="1"/>
    <col min="8" max="8" width="1.83203125" style="43" customWidth="1"/>
    <col min="9" max="9" width="14.33203125" style="31" customWidth="1"/>
    <col min="10" max="10" width="10" style="31" customWidth="1"/>
    <col min="11" max="11" width="1.83203125" style="43" customWidth="1"/>
    <col min="12" max="13" width="14.6640625" style="134" customWidth="1"/>
    <col min="14" max="14" width="1.83203125" style="43" customWidth="1"/>
    <col min="15" max="15" width="20.5" style="20" customWidth="1"/>
    <col min="16" max="16" width="9.83203125" style="31" customWidth="1"/>
    <col min="17" max="18" width="9" style="31" customWidth="1"/>
    <col min="19" max="24" width="4.1640625" style="20" customWidth="1"/>
    <col min="25" max="53" width="4.1640625" style="31" customWidth="1"/>
    <col min="54" max="54" width="1.83203125" style="43" customWidth="1"/>
    <col min="55" max="55" width="3.6640625" style="20" customWidth="1"/>
    <col min="56" max="16384" width="10.83203125" style="20"/>
  </cols>
  <sheetData>
    <row r="1" spans="1:56" ht="18.75" customHeight="1" x14ac:dyDescent="0.2">
      <c r="A1" s="18"/>
      <c r="B1" s="19"/>
      <c r="C1" s="18"/>
      <c r="D1" s="18"/>
      <c r="E1" s="18"/>
      <c r="F1" s="38"/>
      <c r="G1" s="38"/>
      <c r="H1" s="38"/>
      <c r="I1" s="19"/>
      <c r="J1" s="19"/>
      <c r="K1" s="38"/>
      <c r="L1" s="127"/>
      <c r="M1" s="127"/>
      <c r="N1" s="38"/>
      <c r="O1" s="18"/>
      <c r="P1" s="19"/>
      <c r="Q1" s="19"/>
      <c r="R1" s="19"/>
      <c r="S1" s="18"/>
      <c r="T1" s="18"/>
      <c r="U1" s="18"/>
      <c r="V1" s="18"/>
      <c r="W1" s="18"/>
      <c r="X1" s="18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38"/>
      <c r="BC1" s="18"/>
      <c r="BD1"/>
    </row>
    <row r="2" spans="1:56" ht="18.75" customHeight="1" x14ac:dyDescent="0.2">
      <c r="A2" s="83"/>
      <c r="B2" s="80"/>
      <c r="C2" s="21"/>
      <c r="D2" s="21"/>
      <c r="E2" s="21"/>
      <c r="F2" s="39"/>
      <c r="G2" s="39"/>
      <c r="H2" s="39"/>
      <c r="I2" s="22"/>
      <c r="J2" s="22"/>
      <c r="K2" s="39"/>
      <c r="L2" s="128"/>
      <c r="M2" s="128"/>
      <c r="N2" s="39"/>
      <c r="O2" s="21"/>
      <c r="P2" s="22"/>
      <c r="Q2" s="22"/>
      <c r="R2" s="22"/>
      <c r="S2" s="21"/>
      <c r="T2" s="21"/>
      <c r="U2" s="21"/>
      <c r="V2" s="21"/>
      <c r="W2" s="21"/>
      <c r="X2" s="21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39"/>
      <c r="BC2" s="18"/>
    </row>
    <row r="3" spans="1:56" ht="18.75" customHeight="1" thickBot="1" x14ac:dyDescent="0.25">
      <c r="A3" s="83"/>
      <c r="B3" s="81"/>
      <c r="C3" s="25"/>
      <c r="D3" s="25"/>
      <c r="E3" s="25"/>
      <c r="F3" s="40"/>
      <c r="G3" s="40"/>
      <c r="H3" s="40"/>
      <c r="I3" s="24"/>
      <c r="J3" s="24"/>
      <c r="K3" s="40"/>
      <c r="L3" s="129"/>
      <c r="M3" s="129"/>
      <c r="N3" s="40"/>
      <c r="O3" s="26" t="s">
        <v>0</v>
      </c>
      <c r="P3" s="24"/>
      <c r="Q3" s="24"/>
      <c r="R3" s="24"/>
      <c r="S3" s="25"/>
      <c r="T3" s="25"/>
      <c r="U3" s="25"/>
      <c r="V3" s="25"/>
      <c r="W3" s="25"/>
      <c r="X3" s="25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40"/>
      <c r="BC3" s="18"/>
    </row>
    <row r="4" spans="1:56" ht="18.75" customHeight="1" x14ac:dyDescent="0.2">
      <c r="A4" s="83"/>
      <c r="B4" s="81"/>
      <c r="C4" s="23"/>
      <c r="D4" s="48" t="s">
        <v>20</v>
      </c>
      <c r="E4" s="49"/>
      <c r="F4" s="49"/>
      <c r="G4" s="52"/>
      <c r="H4" s="45"/>
      <c r="I4" s="24"/>
      <c r="J4" s="24"/>
      <c r="K4" s="45"/>
      <c r="L4" s="129"/>
      <c r="M4" s="129"/>
      <c r="N4" s="45"/>
      <c r="O4" s="45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45"/>
      <c r="BC4" s="18"/>
    </row>
    <row r="5" spans="1:56" ht="18.75" customHeight="1" thickBot="1" x14ac:dyDescent="0.25">
      <c r="A5" s="83"/>
      <c r="B5" s="81"/>
      <c r="C5" s="23"/>
      <c r="D5" s="50" t="s">
        <v>13</v>
      </c>
      <c r="E5" s="51"/>
      <c r="F5" s="51"/>
      <c r="G5" s="53"/>
      <c r="H5" s="40"/>
      <c r="I5" s="24"/>
      <c r="J5" s="24"/>
      <c r="K5" s="40"/>
      <c r="L5" s="129"/>
      <c r="M5" s="129"/>
      <c r="N5" s="40"/>
      <c r="O5" s="25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40"/>
      <c r="BC5" s="18"/>
    </row>
    <row r="6" spans="1:56" ht="18.75" customHeight="1" x14ac:dyDescent="0.2">
      <c r="A6" s="83"/>
      <c r="B6" s="81"/>
      <c r="C6" s="23"/>
      <c r="D6" s="25"/>
      <c r="E6" s="25"/>
      <c r="F6" s="40"/>
      <c r="G6" s="40"/>
      <c r="H6" s="40"/>
      <c r="I6" s="24"/>
      <c r="J6" s="45"/>
      <c r="K6" s="40"/>
      <c r="L6" s="130"/>
      <c r="M6" s="129"/>
      <c r="N6" s="40"/>
      <c r="O6" s="25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40"/>
      <c r="BC6" s="18"/>
    </row>
    <row r="7" spans="1:56" ht="36" customHeight="1" thickBot="1" x14ac:dyDescent="0.25">
      <c r="A7" s="83"/>
      <c r="B7" s="81"/>
      <c r="C7" s="23"/>
      <c r="D7" s="25"/>
      <c r="E7" s="45" t="s">
        <v>29</v>
      </c>
      <c r="F7" s="47">
        <f>MIN(F10:F76)</f>
        <v>45108</v>
      </c>
      <c r="G7" s="40"/>
      <c r="H7" s="40"/>
      <c r="I7" s="40"/>
      <c r="J7" s="45"/>
      <c r="K7" s="40"/>
      <c r="L7" s="129"/>
      <c r="M7" s="129"/>
      <c r="N7" s="40"/>
      <c r="O7" s="25"/>
      <c r="P7" s="24"/>
      <c r="Q7" s="24"/>
      <c r="R7" s="24"/>
      <c r="S7" s="25"/>
      <c r="T7" s="25"/>
      <c r="U7" s="25"/>
      <c r="V7" s="25"/>
      <c r="W7" s="25"/>
      <c r="X7" s="25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40"/>
      <c r="BC7" s="18"/>
    </row>
    <row r="8" spans="1:56" ht="18.75" customHeight="1" x14ac:dyDescent="0.2">
      <c r="A8" s="83"/>
      <c r="B8" s="81"/>
      <c r="C8" s="23"/>
      <c r="D8" s="23"/>
      <c r="E8" s="45" t="s">
        <v>30</v>
      </c>
      <c r="F8" s="54">
        <v>1</v>
      </c>
      <c r="G8" s="25"/>
      <c r="H8" s="25"/>
      <c r="I8" s="40"/>
      <c r="J8" s="26"/>
      <c r="K8" s="25"/>
      <c r="L8" s="129"/>
      <c r="M8" s="130"/>
      <c r="N8" s="25"/>
      <c r="O8" s="25"/>
      <c r="P8" s="24"/>
      <c r="Q8" s="24"/>
      <c r="R8" s="24"/>
      <c r="S8" s="160" t="str">
        <f>CONCATENATE("  Week  of:  ",TEXT(S10,"mmmm  dd,  yyyy"))</f>
        <v xml:space="preserve">  Week  of:  June  25,  2023</v>
      </c>
      <c r="T8" s="161"/>
      <c r="U8" s="161"/>
      <c r="V8" s="161"/>
      <c r="W8" s="161"/>
      <c r="X8" s="161"/>
      <c r="Y8" s="162"/>
      <c r="Z8" s="160" t="str">
        <f>CONCATENATE("  Week  of:  ",TEXT(Z10,"mmmm  dd,  yyyy"))</f>
        <v xml:space="preserve">  Week  of:  July  02,  2023</v>
      </c>
      <c r="AA8" s="161"/>
      <c r="AB8" s="161"/>
      <c r="AC8" s="161"/>
      <c r="AD8" s="161"/>
      <c r="AE8" s="161"/>
      <c r="AF8" s="162"/>
      <c r="AG8" s="147" t="str">
        <f>CONCATENATE("  Week  of:  ",TEXT(AG10,"mmmm  dd,  yyyy"))</f>
        <v xml:space="preserve">  Week  of:  July  09,  2023</v>
      </c>
      <c r="AH8" s="148"/>
      <c r="AI8" s="148"/>
      <c r="AJ8" s="148"/>
      <c r="AK8" s="148"/>
      <c r="AL8" s="148"/>
      <c r="AM8" s="149"/>
      <c r="AN8" s="147" t="str">
        <f>CONCATENATE("  Week  of:  ",TEXT(AN10,"mmmm  dd,  yyyy"))</f>
        <v xml:space="preserve">  Week  of:  July  16,  2023</v>
      </c>
      <c r="AO8" s="148"/>
      <c r="AP8" s="148"/>
      <c r="AQ8" s="148"/>
      <c r="AR8" s="148"/>
      <c r="AS8" s="148"/>
      <c r="AT8" s="149"/>
      <c r="AU8" s="147" t="str">
        <f>CONCATENATE("  Week  of:  ",TEXT(AU10,"mmmm  dd,  yyyy"))</f>
        <v xml:space="preserve">  Week  of:  July  23,  2023</v>
      </c>
      <c r="AV8" s="148"/>
      <c r="AW8" s="148"/>
      <c r="AX8" s="148"/>
      <c r="AY8" s="148"/>
      <c r="AZ8" s="148"/>
      <c r="BA8" s="149"/>
      <c r="BB8" s="25"/>
      <c r="BC8" s="18"/>
    </row>
    <row r="9" spans="1:56" ht="18.75" customHeight="1" thickBot="1" x14ac:dyDescent="0.25">
      <c r="A9" s="83"/>
      <c r="B9" s="82"/>
      <c r="C9" s="27"/>
      <c r="D9" s="124"/>
      <c r="E9" s="124"/>
      <c r="F9" s="124"/>
      <c r="G9" s="124"/>
      <c r="H9" s="41"/>
      <c r="I9" s="28"/>
      <c r="J9" s="28"/>
      <c r="K9" s="41"/>
      <c r="L9" s="131"/>
      <c r="M9" s="131"/>
      <c r="N9" s="41"/>
      <c r="O9" s="29"/>
      <c r="P9" s="28"/>
      <c r="Q9" s="28"/>
      <c r="R9" s="28"/>
      <c r="S9" s="163"/>
      <c r="T9" s="164"/>
      <c r="U9" s="164"/>
      <c r="V9" s="164"/>
      <c r="W9" s="164"/>
      <c r="X9" s="164"/>
      <c r="Y9" s="165"/>
      <c r="Z9" s="163"/>
      <c r="AA9" s="164"/>
      <c r="AB9" s="164"/>
      <c r="AC9" s="164"/>
      <c r="AD9" s="164"/>
      <c r="AE9" s="164"/>
      <c r="AF9" s="165"/>
      <c r="AG9" s="150"/>
      <c r="AH9" s="151"/>
      <c r="AI9" s="151"/>
      <c r="AJ9" s="151"/>
      <c r="AK9" s="151"/>
      <c r="AL9" s="151"/>
      <c r="AM9" s="152"/>
      <c r="AN9" s="150"/>
      <c r="AO9" s="151"/>
      <c r="AP9" s="151"/>
      <c r="AQ9" s="151"/>
      <c r="AR9" s="151"/>
      <c r="AS9" s="151"/>
      <c r="AT9" s="152"/>
      <c r="AU9" s="150"/>
      <c r="AV9" s="151"/>
      <c r="AW9" s="151"/>
      <c r="AX9" s="151"/>
      <c r="AY9" s="151"/>
      <c r="AZ9" s="151"/>
      <c r="BA9" s="152"/>
      <c r="BB9" s="25"/>
      <c r="BC9" s="18"/>
    </row>
    <row r="10" spans="1:56" s="30" customFormat="1" ht="18.75" customHeight="1" x14ac:dyDescent="0.2">
      <c r="A10" s="60"/>
      <c r="B10" s="153" t="s">
        <v>31</v>
      </c>
      <c r="C10" s="153"/>
      <c r="D10" s="156" t="s">
        <v>14</v>
      </c>
      <c r="E10" s="156" t="s">
        <v>32</v>
      </c>
      <c r="F10" s="158" t="s">
        <v>33</v>
      </c>
      <c r="G10" s="158" t="s">
        <v>34</v>
      </c>
      <c r="H10" s="70"/>
      <c r="I10" s="145" t="s">
        <v>21</v>
      </c>
      <c r="J10" s="145" t="s">
        <v>23</v>
      </c>
      <c r="K10" s="70"/>
      <c r="L10" s="143" t="s">
        <v>26</v>
      </c>
      <c r="M10" s="143" t="s">
        <v>22</v>
      </c>
      <c r="N10" s="70"/>
      <c r="O10" s="145" t="s">
        <v>24</v>
      </c>
      <c r="P10" s="145" t="s">
        <v>12</v>
      </c>
      <c r="Q10" s="145" t="s">
        <v>27</v>
      </c>
      <c r="R10" s="145" t="s">
        <v>28</v>
      </c>
      <c r="S10" s="75">
        <f>BEGIN_VIEW_DATE-WEEKDAY(BEGIN_VIEW_DATE,1)+1+7*(VIEW_WEEK-1)</f>
        <v>45102</v>
      </c>
      <c r="T10" s="118">
        <f>S10+1</f>
        <v>45103</v>
      </c>
      <c r="U10" s="119">
        <f t="shared" ref="U10:X10" si="0">T10+1</f>
        <v>45104</v>
      </c>
      <c r="V10" s="119">
        <f t="shared" si="0"/>
        <v>45105</v>
      </c>
      <c r="W10" s="119">
        <f t="shared" si="0"/>
        <v>45106</v>
      </c>
      <c r="X10" s="120">
        <f t="shared" si="0"/>
        <v>45107</v>
      </c>
      <c r="Y10" s="76">
        <f>X10+1</f>
        <v>45108</v>
      </c>
      <c r="Z10" s="75">
        <f>Y10+1</f>
        <v>45109</v>
      </c>
      <c r="AA10" s="64">
        <f>Z10+1</f>
        <v>45110</v>
      </c>
      <c r="AB10" s="65">
        <f t="shared" ref="AB10:AF10" si="1">AA10+1</f>
        <v>45111</v>
      </c>
      <c r="AC10" s="65">
        <f t="shared" si="1"/>
        <v>45112</v>
      </c>
      <c r="AD10" s="65">
        <f t="shared" si="1"/>
        <v>45113</v>
      </c>
      <c r="AE10" s="66">
        <f t="shared" si="1"/>
        <v>45114</v>
      </c>
      <c r="AF10" s="76">
        <f t="shared" si="1"/>
        <v>45115</v>
      </c>
      <c r="AG10" s="75">
        <f>AF10+1</f>
        <v>45116</v>
      </c>
      <c r="AH10" s="64">
        <f>AG10+1</f>
        <v>45117</v>
      </c>
      <c r="AI10" s="65">
        <f t="shared" ref="AI10:AL10" si="2">AH10+1</f>
        <v>45118</v>
      </c>
      <c r="AJ10" s="65">
        <f t="shared" si="2"/>
        <v>45119</v>
      </c>
      <c r="AK10" s="65">
        <f t="shared" si="2"/>
        <v>45120</v>
      </c>
      <c r="AL10" s="66">
        <f t="shared" si="2"/>
        <v>45121</v>
      </c>
      <c r="AM10" s="76">
        <f>AL10+1</f>
        <v>45122</v>
      </c>
      <c r="AN10" s="75">
        <f>AM10+1</f>
        <v>45123</v>
      </c>
      <c r="AO10" s="64">
        <f>AN10+1</f>
        <v>45124</v>
      </c>
      <c r="AP10" s="65">
        <f t="shared" ref="AP10" si="3">AO10+1</f>
        <v>45125</v>
      </c>
      <c r="AQ10" s="65">
        <f t="shared" ref="AQ10" si="4">AP10+1</f>
        <v>45126</v>
      </c>
      <c r="AR10" s="65">
        <f t="shared" ref="AR10" si="5">AQ10+1</f>
        <v>45127</v>
      </c>
      <c r="AS10" s="66">
        <f t="shared" ref="AS10" si="6">AR10+1</f>
        <v>45128</v>
      </c>
      <c r="AT10" s="76">
        <f>AS10+1</f>
        <v>45129</v>
      </c>
      <c r="AU10" s="77">
        <f>AT10+1</f>
        <v>45130</v>
      </c>
      <c r="AV10" s="55">
        <f>AU10+1</f>
        <v>45131</v>
      </c>
      <c r="AW10" s="56">
        <f t="shared" ref="AW10" si="7">AV10+1</f>
        <v>45132</v>
      </c>
      <c r="AX10" s="56">
        <f t="shared" ref="AX10" si="8">AW10+1</f>
        <v>45133</v>
      </c>
      <c r="AY10" s="56">
        <f t="shared" ref="AY10" si="9">AX10+1</f>
        <v>45134</v>
      </c>
      <c r="AZ10" s="57">
        <f t="shared" ref="AZ10" si="10">AY10+1</f>
        <v>45135</v>
      </c>
      <c r="BA10" s="78">
        <f>AZ10+1</f>
        <v>45136</v>
      </c>
      <c r="BB10" s="98">
        <f>BA10+1</f>
        <v>45137</v>
      </c>
      <c r="BC10" s="67"/>
    </row>
    <row r="11" spans="1:56" s="30" customFormat="1" ht="18.75" customHeight="1" thickBot="1" x14ac:dyDescent="0.25">
      <c r="A11" s="60"/>
      <c r="B11" s="154"/>
      <c r="C11" s="154"/>
      <c r="D11" s="157"/>
      <c r="E11" s="157"/>
      <c r="F11" s="159"/>
      <c r="G11" s="159"/>
      <c r="H11" s="71"/>
      <c r="I11" s="146"/>
      <c r="J11" s="146"/>
      <c r="K11" s="71"/>
      <c r="L11" s="144"/>
      <c r="M11" s="155"/>
      <c r="N11" s="71"/>
      <c r="O11" s="146"/>
      <c r="P11" s="146"/>
      <c r="Q11" s="146"/>
      <c r="R11" s="146"/>
      <c r="S11" s="84" t="str">
        <f>LEFT(TEXT(S10,"ddd"),2)</f>
        <v>Su</v>
      </c>
      <c r="T11" s="121" t="str">
        <f t="shared" ref="T11:Y11" si="11">LEFT(TEXT(T10,"ddd"),2)</f>
        <v>Mo</v>
      </c>
      <c r="U11" s="122" t="str">
        <f t="shared" si="11"/>
        <v>Tu</v>
      </c>
      <c r="V11" s="122" t="str">
        <f t="shared" si="11"/>
        <v>We</v>
      </c>
      <c r="W11" s="122" t="str">
        <f t="shared" si="11"/>
        <v>Th</v>
      </c>
      <c r="X11" s="123" t="str">
        <f t="shared" si="11"/>
        <v>Fr</v>
      </c>
      <c r="Y11" s="88" t="str">
        <f t="shared" si="11"/>
        <v>Sa</v>
      </c>
      <c r="Z11" s="84" t="str">
        <f>LEFT(TEXT(Z10,"ddd"),2)</f>
        <v>Su</v>
      </c>
      <c r="AA11" s="85" t="str">
        <f>LEFT(TEXT(AA10,"ddd"),2)</f>
        <v>Mo</v>
      </c>
      <c r="AB11" s="86" t="str">
        <f t="shared" ref="AB11" si="12">LEFT(TEXT(AB10,"ddd"),2)</f>
        <v>Tu</v>
      </c>
      <c r="AC11" s="86" t="str">
        <f t="shared" ref="AC11" si="13">LEFT(TEXT(AC10,"ddd"),2)</f>
        <v>We</v>
      </c>
      <c r="AD11" s="86" t="str">
        <f t="shared" ref="AD11" si="14">LEFT(TEXT(AD10,"ddd"),2)</f>
        <v>Th</v>
      </c>
      <c r="AE11" s="87" t="str">
        <f t="shared" ref="AE11" si="15">LEFT(TEXT(AE10,"ddd"),2)</f>
        <v>Fr</v>
      </c>
      <c r="AF11" s="88" t="str">
        <f t="shared" ref="AF11" si="16">LEFT(TEXT(AF10,"ddd"),2)</f>
        <v>Sa</v>
      </c>
      <c r="AG11" s="84" t="str">
        <f>LEFT(TEXT(AG10,"ddd"),2)</f>
        <v>Su</v>
      </c>
      <c r="AH11" s="85" t="str">
        <f t="shared" ref="AH11" si="17">LEFT(TEXT(AH10,"ddd"),2)</f>
        <v>Mo</v>
      </c>
      <c r="AI11" s="86" t="str">
        <f t="shared" ref="AI11" si="18">LEFT(TEXT(AI10,"ddd"),2)</f>
        <v>Tu</v>
      </c>
      <c r="AJ11" s="86" t="str">
        <f t="shared" ref="AJ11" si="19">LEFT(TEXT(AJ10,"ddd"),2)</f>
        <v>We</v>
      </c>
      <c r="AK11" s="86" t="str">
        <f t="shared" ref="AK11" si="20">LEFT(TEXT(AK10,"ddd"),2)</f>
        <v>Th</v>
      </c>
      <c r="AL11" s="87" t="str">
        <f t="shared" ref="AL11" si="21">LEFT(TEXT(AL10,"ddd"),2)</f>
        <v>Fr</v>
      </c>
      <c r="AM11" s="88" t="str">
        <f t="shared" ref="AM11" si="22">LEFT(TEXT(AM10,"ddd"),2)</f>
        <v>Sa</v>
      </c>
      <c r="AN11" s="84" t="str">
        <f>LEFT(TEXT(AN10,"ddd"),2)</f>
        <v>Su</v>
      </c>
      <c r="AO11" s="85" t="str">
        <f t="shared" ref="AO11:AT11" si="23">LEFT(TEXT(AO10,"ddd"),2)</f>
        <v>Mo</v>
      </c>
      <c r="AP11" s="86" t="str">
        <f t="shared" si="23"/>
        <v>Tu</v>
      </c>
      <c r="AQ11" s="86" t="str">
        <f t="shared" si="23"/>
        <v>We</v>
      </c>
      <c r="AR11" s="86" t="str">
        <f t="shared" si="23"/>
        <v>Th</v>
      </c>
      <c r="AS11" s="87" t="str">
        <f t="shared" si="23"/>
        <v>Fr</v>
      </c>
      <c r="AT11" s="88" t="str">
        <f t="shared" si="23"/>
        <v>Sa</v>
      </c>
      <c r="AU11" s="84" t="str">
        <f>LEFT(TEXT(AU10,"ddd"),2)</f>
        <v>Su</v>
      </c>
      <c r="AV11" s="85" t="str">
        <f t="shared" ref="AV11:BA11" si="24">LEFT(TEXT(AV10,"ddd"),2)</f>
        <v>Mo</v>
      </c>
      <c r="AW11" s="86" t="str">
        <f t="shared" si="24"/>
        <v>Tu</v>
      </c>
      <c r="AX11" s="86" t="str">
        <f t="shared" si="24"/>
        <v>We</v>
      </c>
      <c r="AY11" s="86" t="str">
        <f t="shared" si="24"/>
        <v>Th</v>
      </c>
      <c r="AZ11" s="87" t="str">
        <f t="shared" si="24"/>
        <v>Fr</v>
      </c>
      <c r="BA11" s="88" t="str">
        <f t="shared" si="24"/>
        <v>Sa</v>
      </c>
      <c r="BB11" s="46"/>
      <c r="BC11" s="67"/>
    </row>
    <row r="12" spans="1:56" s="35" customFormat="1" ht="18.75" customHeight="1" x14ac:dyDescent="0.2">
      <c r="A12" s="59"/>
      <c r="B12" s="37"/>
      <c r="C12" s="36" t="s">
        <v>35</v>
      </c>
      <c r="D12" s="36"/>
      <c r="E12" s="36"/>
      <c r="F12" s="42">
        <f>MIN(F13:F24)</f>
        <v>45108</v>
      </c>
      <c r="G12" s="42">
        <f>MAX(G13:G24)</f>
        <v>45122</v>
      </c>
      <c r="H12" s="42"/>
      <c r="I12" s="37">
        <f>_xlfn.DAYS(G12,F12)</f>
        <v>14</v>
      </c>
      <c r="J12" s="37">
        <f>NETWORKDAYS(F12,G12)</f>
        <v>10</v>
      </c>
      <c r="K12" s="42"/>
      <c r="L12" s="132"/>
      <c r="M12" s="133"/>
      <c r="N12" s="42"/>
      <c r="O12" s="36"/>
      <c r="P12" s="37"/>
      <c r="Q12" s="37"/>
      <c r="R12" s="3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111"/>
      <c r="BC12" s="95"/>
    </row>
    <row r="13" spans="1:56" ht="18.75" customHeight="1" x14ac:dyDescent="0.2">
      <c r="A13" s="61"/>
      <c r="B13" s="31">
        <f>IF(I13=0,"",O13)</f>
        <v>1</v>
      </c>
      <c r="C13" s="125" t="s">
        <v>36</v>
      </c>
      <c r="F13" s="104">
        <v>45108</v>
      </c>
      <c r="G13" s="104">
        <v>45122</v>
      </c>
      <c r="H13" s="105"/>
      <c r="I13" s="106">
        <f>IF(OR(F13="",G13=""),0,_xlfn.DAYS(G13,F13-1))</f>
        <v>15</v>
      </c>
      <c r="J13" s="107">
        <f>NETWORKDAYS(F13,G13)</f>
        <v>10</v>
      </c>
      <c r="K13" s="108"/>
      <c r="L13" s="109">
        <v>15</v>
      </c>
      <c r="M13" s="110">
        <f>IF(L13&lt;=I13,I13-L13,"X")</f>
        <v>0</v>
      </c>
      <c r="N13" s="105"/>
      <c r="O13" s="33">
        <f>L13/I13</f>
        <v>1</v>
      </c>
      <c r="P13" s="34">
        <v>1</v>
      </c>
      <c r="Q13" s="34">
        <v>1</v>
      </c>
      <c r="R13" s="34">
        <f>IF(I13=0,"",O13)</f>
        <v>1</v>
      </c>
      <c r="S13" s="31"/>
      <c r="T13" s="31"/>
      <c r="U13" s="31"/>
      <c r="V13" s="31"/>
      <c r="W13" s="31"/>
      <c r="X13" s="31"/>
      <c r="BB13" s="108"/>
      <c r="BC13" s="96"/>
    </row>
    <row r="14" spans="1:56" ht="18.75" customHeight="1" x14ac:dyDescent="0.2">
      <c r="A14" s="61"/>
      <c r="B14" s="31">
        <f t="shared" ref="B14:B23" si="25">IF(I14=0,"",O14)</f>
        <v>0.5</v>
      </c>
      <c r="C14" s="79"/>
      <c r="D14" s="20" t="s">
        <v>37</v>
      </c>
      <c r="F14" s="44">
        <v>45108</v>
      </c>
      <c r="G14" s="44">
        <v>45111</v>
      </c>
      <c r="H14" s="69"/>
      <c r="I14" s="68">
        <f t="shared" ref="I14:I22" si="26">IF(OR(F14="",G14=""),0,_xlfn.DAYS(G14,F14-1))</f>
        <v>4</v>
      </c>
      <c r="J14" s="72">
        <f t="shared" ref="J14:J16" si="27">NETWORKDAYS(F14,G14)</f>
        <v>2</v>
      </c>
      <c r="K14" s="73"/>
      <c r="L14" s="74">
        <v>2</v>
      </c>
      <c r="M14" s="110">
        <f t="shared" ref="M14:M22" si="28">IF(L14&lt;=I14,I14-L14,"X")</f>
        <v>2</v>
      </c>
      <c r="N14" s="69"/>
      <c r="O14" s="33">
        <f t="shared" ref="O14:O22" si="29">L14/I14</f>
        <v>0.5</v>
      </c>
      <c r="P14" s="34">
        <v>1</v>
      </c>
      <c r="Q14" s="34">
        <v>1</v>
      </c>
      <c r="R14" s="34">
        <f t="shared" ref="R14:R18" si="30">IF(I14=0,"",O14)</f>
        <v>0.5</v>
      </c>
      <c r="S14" s="31"/>
      <c r="T14" s="31"/>
      <c r="U14" s="31"/>
      <c r="V14" s="58"/>
      <c r="W14" s="31"/>
      <c r="X14" s="31"/>
      <c r="Y14" s="113"/>
      <c r="BB14" s="73"/>
      <c r="BC14" s="96"/>
    </row>
    <row r="15" spans="1:56" ht="18.75" customHeight="1" x14ac:dyDescent="0.2">
      <c r="A15" s="61"/>
      <c r="B15" s="31">
        <f t="shared" si="25"/>
        <v>0.5</v>
      </c>
      <c r="C15" s="79"/>
      <c r="D15" s="20" t="s">
        <v>15</v>
      </c>
      <c r="F15" s="44">
        <v>45111</v>
      </c>
      <c r="G15" s="44">
        <v>45112</v>
      </c>
      <c r="H15" s="69"/>
      <c r="I15" s="68">
        <f t="shared" si="26"/>
        <v>2</v>
      </c>
      <c r="J15" s="72">
        <f t="shared" si="27"/>
        <v>2</v>
      </c>
      <c r="K15" s="73"/>
      <c r="L15" s="74">
        <v>1</v>
      </c>
      <c r="M15" s="110">
        <f t="shared" si="28"/>
        <v>1</v>
      </c>
      <c r="N15" s="69"/>
      <c r="O15" s="33">
        <f t="shared" si="29"/>
        <v>0.5</v>
      </c>
      <c r="P15" s="34">
        <v>2</v>
      </c>
      <c r="Q15" s="34">
        <v>2</v>
      </c>
      <c r="R15" s="34">
        <f t="shared" si="30"/>
        <v>0.5</v>
      </c>
      <c r="S15" s="31"/>
      <c r="T15" s="31"/>
      <c r="U15" s="31"/>
      <c r="V15" s="31"/>
      <c r="W15" s="31"/>
      <c r="X15" s="31"/>
      <c r="BB15" s="73"/>
      <c r="BC15" s="96"/>
    </row>
    <row r="16" spans="1:56" ht="18.75" customHeight="1" x14ac:dyDescent="0.2">
      <c r="A16" s="61"/>
      <c r="B16" s="31">
        <f t="shared" si="25"/>
        <v>0.25</v>
      </c>
      <c r="C16" s="79"/>
      <c r="D16" s="20" t="s">
        <v>16</v>
      </c>
      <c r="F16" s="44">
        <v>45115</v>
      </c>
      <c r="G16" s="44">
        <v>45118</v>
      </c>
      <c r="H16" s="69"/>
      <c r="I16" s="68">
        <f t="shared" si="26"/>
        <v>4</v>
      </c>
      <c r="J16" s="72">
        <f t="shared" si="27"/>
        <v>2</v>
      </c>
      <c r="K16" s="73"/>
      <c r="L16" s="74">
        <v>1</v>
      </c>
      <c r="M16" s="110">
        <f t="shared" si="28"/>
        <v>3</v>
      </c>
      <c r="N16" s="69"/>
      <c r="O16" s="33">
        <f t="shared" si="29"/>
        <v>0.25</v>
      </c>
      <c r="P16" s="34">
        <v>2</v>
      </c>
      <c r="Q16" s="34">
        <v>2</v>
      </c>
      <c r="R16" s="34">
        <f>IF(I16=0,"",O16)</f>
        <v>0.25</v>
      </c>
      <c r="S16" s="31"/>
      <c r="T16" s="31"/>
      <c r="U16" s="31"/>
      <c r="V16" s="31"/>
      <c r="W16" s="31"/>
      <c r="X16" s="31"/>
      <c r="BB16" s="73"/>
      <c r="BC16" s="96"/>
    </row>
    <row r="17" spans="1:60" ht="18.75" customHeight="1" x14ac:dyDescent="0.2">
      <c r="A17" s="61"/>
      <c r="B17" s="31">
        <f t="shared" si="25"/>
        <v>0</v>
      </c>
      <c r="C17" s="79"/>
      <c r="D17" s="20" t="s">
        <v>17</v>
      </c>
      <c r="F17" s="44">
        <v>45118</v>
      </c>
      <c r="G17" s="44">
        <v>45122</v>
      </c>
      <c r="H17" s="69"/>
      <c r="I17" s="68">
        <f t="shared" si="26"/>
        <v>5</v>
      </c>
      <c r="J17" s="72">
        <f>NETWORKDAYS(F17,G17)</f>
        <v>4</v>
      </c>
      <c r="K17" s="73"/>
      <c r="L17" s="74">
        <v>0</v>
      </c>
      <c r="M17" s="110">
        <f t="shared" si="28"/>
        <v>5</v>
      </c>
      <c r="N17" s="69"/>
      <c r="O17" s="33">
        <f t="shared" si="29"/>
        <v>0</v>
      </c>
      <c r="P17" s="34">
        <v>3</v>
      </c>
      <c r="Q17" s="34">
        <v>3</v>
      </c>
      <c r="R17" s="34">
        <f>IF(I17=0,"",O17)</f>
        <v>0</v>
      </c>
      <c r="S17" s="31"/>
      <c r="T17" s="31"/>
      <c r="U17" s="31"/>
      <c r="V17" s="31"/>
      <c r="W17" s="31"/>
      <c r="X17" s="31"/>
      <c r="BB17" s="73"/>
      <c r="BC17" s="96"/>
    </row>
    <row r="18" spans="1:60" ht="18.75" customHeight="1" x14ac:dyDescent="0.2">
      <c r="A18" s="61"/>
      <c r="B18" s="31">
        <f>IF(I18=0,"",O18)</f>
        <v>1</v>
      </c>
      <c r="C18" s="79"/>
      <c r="D18" s="20" t="s">
        <v>18</v>
      </c>
      <c r="F18" s="44">
        <v>45122</v>
      </c>
      <c r="G18" s="44">
        <v>45122</v>
      </c>
      <c r="H18" s="69"/>
      <c r="I18" s="68">
        <f t="shared" si="26"/>
        <v>1</v>
      </c>
      <c r="J18" s="72">
        <f>NETWORKDAYS(F18,G18)</f>
        <v>0</v>
      </c>
      <c r="K18" s="73"/>
      <c r="L18" s="74">
        <v>1</v>
      </c>
      <c r="M18" s="110">
        <f t="shared" si="28"/>
        <v>0</v>
      </c>
      <c r="N18" s="69"/>
      <c r="O18" s="33">
        <f t="shared" si="29"/>
        <v>1</v>
      </c>
      <c r="P18" s="34">
        <v>3</v>
      </c>
      <c r="Q18" s="34">
        <v>3</v>
      </c>
      <c r="R18" s="34">
        <f t="shared" si="30"/>
        <v>1</v>
      </c>
      <c r="S18" s="31"/>
      <c r="T18" s="31"/>
      <c r="U18" s="31"/>
      <c r="V18" s="31"/>
      <c r="W18" s="31"/>
      <c r="X18" s="31"/>
      <c r="BB18" s="73"/>
      <c r="BC18" s="96"/>
    </row>
    <row r="19" spans="1:60" ht="18.75" hidden="1" customHeight="1" outlineLevel="1" x14ac:dyDescent="0.2">
      <c r="A19" s="61"/>
      <c r="B19" s="31" t="str">
        <f t="shared" si="25"/>
        <v/>
      </c>
      <c r="C19" s="79"/>
      <c r="D19" s="20" t="s">
        <v>25</v>
      </c>
      <c r="F19" s="44"/>
      <c r="G19" s="44"/>
      <c r="H19" s="69"/>
      <c r="I19" s="68">
        <f t="shared" si="26"/>
        <v>0</v>
      </c>
      <c r="J19" s="72">
        <f t="shared" ref="J19:J22" si="31">NETWORKDAYS(F19,G19)</f>
        <v>0</v>
      </c>
      <c r="K19" s="73"/>
      <c r="L19" s="135"/>
      <c r="M19" s="136">
        <f t="shared" si="28"/>
        <v>0</v>
      </c>
      <c r="N19" s="69"/>
      <c r="O19" s="33" t="e">
        <f t="shared" si="29"/>
        <v>#DIV/0!</v>
      </c>
      <c r="P19" s="34"/>
      <c r="Q19" s="34"/>
      <c r="R19" s="34" t="str">
        <f>IF(I19=0,"",O19)</f>
        <v/>
      </c>
      <c r="S19" s="31"/>
      <c r="T19" s="31"/>
      <c r="U19" s="31"/>
      <c r="V19" s="31"/>
      <c r="W19" s="31"/>
      <c r="X19" s="31"/>
      <c r="BB19" s="73"/>
      <c r="BC19" s="96"/>
    </row>
    <row r="20" spans="1:60" ht="18.75" hidden="1" customHeight="1" outlineLevel="1" x14ac:dyDescent="0.2">
      <c r="A20" s="61"/>
      <c r="B20" s="31" t="str">
        <f t="shared" si="25"/>
        <v/>
      </c>
      <c r="C20" s="79"/>
      <c r="D20" s="20" t="s">
        <v>43</v>
      </c>
      <c r="F20" s="44"/>
      <c r="G20" s="44"/>
      <c r="H20" s="69"/>
      <c r="I20" s="68">
        <f t="shared" si="26"/>
        <v>0</v>
      </c>
      <c r="J20" s="72">
        <f t="shared" si="31"/>
        <v>0</v>
      </c>
      <c r="K20" s="73"/>
      <c r="L20" s="135"/>
      <c r="M20" s="136">
        <f t="shared" si="28"/>
        <v>0</v>
      </c>
      <c r="N20" s="69"/>
      <c r="O20" s="33" t="e">
        <f t="shared" si="29"/>
        <v>#DIV/0!</v>
      </c>
      <c r="P20" s="34"/>
      <c r="Q20" s="34"/>
      <c r="R20" s="34" t="str">
        <f t="shared" ref="R20:R23" si="32">IF(I20=0,"",O20)</f>
        <v/>
      </c>
      <c r="S20" s="31"/>
      <c r="T20" s="31"/>
      <c r="U20" s="31"/>
      <c r="V20" s="31"/>
      <c r="W20" s="31"/>
      <c r="X20" s="31"/>
      <c r="AF20" s="112"/>
      <c r="BB20" s="73"/>
      <c r="BC20" s="96"/>
    </row>
    <row r="21" spans="1:60" ht="18.75" hidden="1" customHeight="1" outlineLevel="1" x14ac:dyDescent="0.2">
      <c r="A21" s="61"/>
      <c r="B21" s="31" t="str">
        <f t="shared" si="25"/>
        <v/>
      </c>
      <c r="C21" s="79"/>
      <c r="D21" s="20" t="s">
        <v>44</v>
      </c>
      <c r="F21" s="44"/>
      <c r="G21" s="44"/>
      <c r="H21" s="69"/>
      <c r="I21" s="68">
        <f t="shared" si="26"/>
        <v>0</v>
      </c>
      <c r="J21" s="72">
        <f>NETWORKDAYS(F21,G21)</f>
        <v>0</v>
      </c>
      <c r="K21" s="73"/>
      <c r="L21" s="135"/>
      <c r="M21" s="136">
        <f t="shared" si="28"/>
        <v>0</v>
      </c>
      <c r="N21" s="69"/>
      <c r="O21" s="33" t="e">
        <f t="shared" si="29"/>
        <v>#DIV/0!</v>
      </c>
      <c r="P21" s="34"/>
      <c r="Q21" s="34"/>
      <c r="R21" s="34" t="str">
        <f t="shared" si="32"/>
        <v/>
      </c>
      <c r="S21" s="31"/>
      <c r="T21" s="31"/>
      <c r="U21" s="31"/>
      <c r="V21" s="31"/>
      <c r="W21" s="31"/>
      <c r="X21" s="31"/>
      <c r="BB21" s="73"/>
      <c r="BC21" s="96"/>
    </row>
    <row r="22" spans="1:60" ht="18.75" hidden="1" customHeight="1" outlineLevel="1" x14ac:dyDescent="0.2">
      <c r="A22" s="61"/>
      <c r="B22" s="31" t="str">
        <f t="shared" si="25"/>
        <v/>
      </c>
      <c r="C22" s="79"/>
      <c r="D22" s="20" t="s">
        <v>45</v>
      </c>
      <c r="F22" s="90"/>
      <c r="G22" s="90"/>
      <c r="H22" s="91"/>
      <c r="I22" s="92">
        <f t="shared" si="26"/>
        <v>0</v>
      </c>
      <c r="J22" s="93">
        <f t="shared" si="31"/>
        <v>0</v>
      </c>
      <c r="K22" s="89"/>
      <c r="L22" s="137"/>
      <c r="M22" s="136">
        <f t="shared" si="28"/>
        <v>0</v>
      </c>
      <c r="N22" s="91"/>
      <c r="O22" s="33" t="e">
        <f t="shared" si="29"/>
        <v>#DIV/0!</v>
      </c>
      <c r="P22" s="34"/>
      <c r="Q22" s="34"/>
      <c r="R22" s="34" t="str">
        <f t="shared" si="32"/>
        <v/>
      </c>
      <c r="S22" s="31"/>
      <c r="T22" s="31"/>
      <c r="U22" s="31"/>
      <c r="V22" s="31"/>
      <c r="W22" s="31"/>
      <c r="X22" s="31"/>
      <c r="BB22" s="89"/>
      <c r="BC22" s="96"/>
    </row>
    <row r="23" spans="1:60" ht="18.75" hidden="1" customHeight="1" outlineLevel="1" x14ac:dyDescent="0.2">
      <c r="A23" s="61"/>
      <c r="B23" s="31" t="str">
        <f t="shared" si="25"/>
        <v/>
      </c>
      <c r="C23" s="79"/>
      <c r="D23" s="20" t="s">
        <v>46</v>
      </c>
      <c r="F23" s="89"/>
      <c r="G23" s="89"/>
      <c r="H23" s="89"/>
      <c r="I23" s="92">
        <f t="shared" ref="I23" si="33">IF(OR(F23="",G23=""),0,_xlfn.DAYS(G23,F23-1))</f>
        <v>0</v>
      </c>
      <c r="J23" s="93">
        <f t="shared" ref="J23" si="34">NETWORKDAYS(F23,G23)</f>
        <v>0</v>
      </c>
      <c r="K23" s="89"/>
      <c r="L23" s="137"/>
      <c r="M23" s="136">
        <f t="shared" ref="M23" si="35">IF(L23&lt;=I23,I23-L23,"X")</f>
        <v>0</v>
      </c>
      <c r="N23" s="91"/>
      <c r="O23" s="33" t="e">
        <f t="shared" ref="O23" si="36">L23/I23</f>
        <v>#DIV/0!</v>
      </c>
      <c r="P23" s="34"/>
      <c r="Q23" s="34"/>
      <c r="R23" s="34" t="str">
        <f t="shared" si="32"/>
        <v/>
      </c>
      <c r="S23" s="31"/>
      <c r="T23" s="31"/>
      <c r="U23" s="31"/>
      <c r="V23" s="31"/>
      <c r="W23" s="31"/>
      <c r="X23" s="31"/>
      <c r="BB23" s="89"/>
      <c r="BC23" s="96"/>
    </row>
    <row r="24" spans="1:60" s="32" customFormat="1" ht="18.75" hidden="1" customHeight="1" outlineLevel="1" collapsed="1" x14ac:dyDescent="0.2">
      <c r="A24" s="61"/>
      <c r="B24" s="94"/>
      <c r="C24" s="99"/>
      <c r="D24" s="100" t="s">
        <v>19</v>
      </c>
      <c r="E24" s="99"/>
      <c r="F24" s="101"/>
      <c r="G24" s="101"/>
      <c r="H24" s="101"/>
      <c r="I24" s="102"/>
      <c r="J24" s="102"/>
      <c r="K24" s="101"/>
      <c r="L24" s="138"/>
      <c r="M24" s="138"/>
      <c r="N24" s="101"/>
      <c r="O24" s="99"/>
      <c r="P24" s="102"/>
      <c r="Q24" s="102"/>
      <c r="R24" s="102"/>
      <c r="S24" s="99"/>
      <c r="T24" s="99"/>
      <c r="U24" s="99"/>
      <c r="V24" s="99"/>
      <c r="W24" s="99"/>
      <c r="X24" s="99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1"/>
      <c r="BC24" s="97"/>
      <c r="BE24" s="20"/>
      <c r="BF24" s="20"/>
      <c r="BG24" s="20"/>
      <c r="BH24" s="20"/>
    </row>
    <row r="25" spans="1:60" s="35" customFormat="1" ht="18.75" customHeight="1" collapsed="1" x14ac:dyDescent="0.2">
      <c r="A25" s="61"/>
      <c r="B25" s="37"/>
      <c r="C25" s="36" t="s">
        <v>35</v>
      </c>
      <c r="D25" s="36"/>
      <c r="E25" s="36"/>
      <c r="F25" s="42">
        <f>MIN(F26:F37)</f>
        <v>45108</v>
      </c>
      <c r="G25" s="42">
        <f>MAX(G26:G37)</f>
        <v>45291</v>
      </c>
      <c r="H25" s="42"/>
      <c r="I25" s="37">
        <f>_xlfn.DAYS(G25,F25)</f>
        <v>183</v>
      </c>
      <c r="J25" s="37">
        <f>NETWORKDAYS(F25,G25)</f>
        <v>130</v>
      </c>
      <c r="K25" s="42"/>
      <c r="L25" s="139"/>
      <c r="M25" s="139"/>
      <c r="N25" s="42"/>
      <c r="O25" s="36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111"/>
      <c r="BC25" s="95"/>
      <c r="BE25" s="20"/>
    </row>
    <row r="26" spans="1:60" ht="18.75" customHeight="1" x14ac:dyDescent="0.2">
      <c r="A26" s="59"/>
      <c r="B26" s="31">
        <f>IF(I26=0,"",O26)</f>
        <v>1</v>
      </c>
      <c r="C26" s="125" t="s">
        <v>39</v>
      </c>
      <c r="F26" s="44">
        <v>45122</v>
      </c>
      <c r="G26" s="44">
        <v>45124</v>
      </c>
      <c r="H26" s="69"/>
      <c r="I26" s="68">
        <f>IF(OR(F26="",G26=""),0,_xlfn.DAYS(G26,F26-1))</f>
        <v>3</v>
      </c>
      <c r="J26" s="72">
        <f>NETWORKDAYS(F26,G26)</f>
        <v>1</v>
      </c>
      <c r="K26" s="73"/>
      <c r="L26" s="109">
        <v>3</v>
      </c>
      <c r="M26" s="110">
        <f>IF(L26&lt;=I26,I26-L26,"X")</f>
        <v>0</v>
      </c>
      <c r="N26" s="69"/>
      <c r="O26" s="33">
        <f>L26/I26</f>
        <v>1</v>
      </c>
      <c r="P26" s="34">
        <v>1</v>
      </c>
      <c r="Q26" s="34">
        <v>1</v>
      </c>
      <c r="R26" s="34">
        <f>IF(I26=0,"",O26)</f>
        <v>1</v>
      </c>
      <c r="S26" s="31"/>
      <c r="T26" s="31"/>
      <c r="U26" s="31"/>
      <c r="V26" s="31"/>
      <c r="W26" s="31"/>
      <c r="X26" s="31"/>
      <c r="BB26" s="73"/>
      <c r="BC26" s="96"/>
    </row>
    <row r="27" spans="1:60" ht="18.75" customHeight="1" x14ac:dyDescent="0.2">
      <c r="A27" s="61"/>
      <c r="B27" s="31">
        <f t="shared" ref="B27:B36" si="37">IF(I27=0,"",O27)</f>
        <v>0.93333333333333335</v>
      </c>
      <c r="C27" s="79"/>
      <c r="D27" s="20" t="s">
        <v>37</v>
      </c>
      <c r="F27" s="44">
        <v>45108</v>
      </c>
      <c r="G27" s="44">
        <v>45122</v>
      </c>
      <c r="H27" s="69"/>
      <c r="I27" s="68">
        <f t="shared" ref="I27:I36" si="38">IF(OR(F27="",G27=""),0,_xlfn.DAYS(G27,F27-1))</f>
        <v>15</v>
      </c>
      <c r="J27" s="72">
        <f t="shared" ref="J27:J29" si="39">NETWORKDAYS(F27,G27)</f>
        <v>10</v>
      </c>
      <c r="K27" s="73"/>
      <c r="L27" s="74">
        <v>14</v>
      </c>
      <c r="M27" s="110">
        <f t="shared" ref="M27:M36" si="40">IF(L27&lt;=I27,I27-L27,"X")</f>
        <v>1</v>
      </c>
      <c r="N27" s="69"/>
      <c r="O27" s="33">
        <f t="shared" ref="O27:O36" si="41">L27/I27</f>
        <v>0.93333333333333335</v>
      </c>
      <c r="P27" s="34">
        <v>1</v>
      </c>
      <c r="Q27" s="34">
        <v>1</v>
      </c>
      <c r="R27" s="34">
        <f t="shared" ref="R27:R31" si="42">IF(I27=0,"",O27)</f>
        <v>0.93333333333333335</v>
      </c>
      <c r="S27" s="31"/>
      <c r="T27" s="31"/>
      <c r="U27" s="31"/>
      <c r="V27" s="58"/>
      <c r="W27" s="31"/>
      <c r="X27" s="31"/>
      <c r="BB27" s="73"/>
      <c r="BC27" s="96"/>
    </row>
    <row r="28" spans="1:60" ht="18.75" customHeight="1" x14ac:dyDescent="0.2">
      <c r="A28" s="61"/>
      <c r="B28" s="31">
        <f t="shared" si="37"/>
        <v>0.3125</v>
      </c>
      <c r="C28" s="79"/>
      <c r="D28" s="20" t="s">
        <v>15</v>
      </c>
      <c r="F28" s="44">
        <v>45139</v>
      </c>
      <c r="G28" s="44">
        <v>45170</v>
      </c>
      <c r="H28" s="69"/>
      <c r="I28" s="68">
        <f t="shared" si="38"/>
        <v>32</v>
      </c>
      <c r="J28" s="72">
        <f t="shared" si="39"/>
        <v>24</v>
      </c>
      <c r="K28" s="73"/>
      <c r="L28" s="74">
        <v>10</v>
      </c>
      <c r="M28" s="110">
        <f t="shared" si="40"/>
        <v>22</v>
      </c>
      <c r="N28" s="69"/>
      <c r="O28" s="33">
        <f t="shared" si="41"/>
        <v>0.3125</v>
      </c>
      <c r="P28" s="34">
        <v>2</v>
      </c>
      <c r="Q28" s="34">
        <v>2</v>
      </c>
      <c r="R28" s="34">
        <f t="shared" si="42"/>
        <v>0.3125</v>
      </c>
      <c r="S28" s="31"/>
      <c r="T28" s="31"/>
      <c r="U28" s="31"/>
      <c r="V28" s="31"/>
      <c r="W28" s="31"/>
      <c r="X28" s="31"/>
      <c r="BB28" s="73"/>
      <c r="BC28" s="96"/>
    </row>
    <row r="29" spans="1:60" ht="18.75" customHeight="1" x14ac:dyDescent="0.2">
      <c r="A29" s="61"/>
      <c r="B29" s="31">
        <f t="shared" si="37"/>
        <v>0</v>
      </c>
      <c r="C29" s="79"/>
      <c r="D29" s="20" t="s">
        <v>16</v>
      </c>
      <c r="F29" s="44">
        <v>45122</v>
      </c>
      <c r="G29" s="44">
        <v>45170</v>
      </c>
      <c r="H29" s="69"/>
      <c r="I29" s="68">
        <f t="shared" si="38"/>
        <v>49</v>
      </c>
      <c r="J29" s="72">
        <f t="shared" si="39"/>
        <v>35</v>
      </c>
      <c r="K29" s="73"/>
      <c r="L29" s="74">
        <v>0</v>
      </c>
      <c r="M29" s="110">
        <f t="shared" si="40"/>
        <v>49</v>
      </c>
      <c r="N29" s="69"/>
      <c r="O29" s="33">
        <f t="shared" si="41"/>
        <v>0</v>
      </c>
      <c r="P29" s="34">
        <v>2</v>
      </c>
      <c r="Q29" s="34">
        <v>2</v>
      </c>
      <c r="R29" s="34">
        <f t="shared" si="42"/>
        <v>0</v>
      </c>
      <c r="S29" s="31"/>
      <c r="T29" s="31"/>
      <c r="U29" s="31"/>
      <c r="V29" s="31"/>
      <c r="W29" s="31"/>
      <c r="X29" s="31"/>
      <c r="BB29" s="73"/>
      <c r="BC29" s="96"/>
    </row>
    <row r="30" spans="1:60" ht="18.75" customHeight="1" x14ac:dyDescent="0.2">
      <c r="A30" s="61"/>
      <c r="B30" s="31">
        <f t="shared" si="37"/>
        <v>9.0909090909090912E-2</v>
      </c>
      <c r="C30" s="79"/>
      <c r="D30" s="20" t="s">
        <v>17</v>
      </c>
      <c r="F30" s="44">
        <v>45160</v>
      </c>
      <c r="G30" s="44">
        <v>45170</v>
      </c>
      <c r="H30" s="69"/>
      <c r="I30" s="68">
        <f t="shared" si="38"/>
        <v>11</v>
      </c>
      <c r="J30" s="72">
        <f>NETWORKDAYS(F30,G30)</f>
        <v>9</v>
      </c>
      <c r="K30" s="73"/>
      <c r="L30" s="74">
        <v>1</v>
      </c>
      <c r="M30" s="110">
        <f t="shared" si="40"/>
        <v>10</v>
      </c>
      <c r="N30" s="69"/>
      <c r="O30" s="33">
        <f t="shared" si="41"/>
        <v>9.0909090909090912E-2</v>
      </c>
      <c r="P30" s="34">
        <v>3</v>
      </c>
      <c r="Q30" s="34">
        <v>3</v>
      </c>
      <c r="R30" s="34">
        <f>IF(I30=0,"",O30)</f>
        <v>9.0909090909090912E-2</v>
      </c>
      <c r="S30" s="31"/>
      <c r="T30" s="31"/>
      <c r="U30" s="31"/>
      <c r="V30" s="31"/>
      <c r="W30" s="31"/>
      <c r="X30" s="31"/>
      <c r="BB30" s="73"/>
      <c r="BC30" s="96"/>
    </row>
    <row r="31" spans="1:60" ht="18.75" customHeight="1" x14ac:dyDescent="0.2">
      <c r="A31" s="61"/>
      <c r="B31" s="31">
        <f t="shared" si="37"/>
        <v>3.2258064516129031E-2</v>
      </c>
      <c r="C31" s="79"/>
      <c r="D31" s="20" t="s">
        <v>18</v>
      </c>
      <c r="F31" s="44">
        <v>45261</v>
      </c>
      <c r="G31" s="44">
        <v>45291</v>
      </c>
      <c r="H31" s="69"/>
      <c r="I31" s="68">
        <f t="shared" si="38"/>
        <v>31</v>
      </c>
      <c r="J31" s="72">
        <f>NETWORKDAYS(F31,G31)</f>
        <v>21</v>
      </c>
      <c r="K31" s="73"/>
      <c r="L31" s="74">
        <v>1</v>
      </c>
      <c r="M31" s="110">
        <f t="shared" si="40"/>
        <v>30</v>
      </c>
      <c r="N31" s="69"/>
      <c r="O31" s="33">
        <f t="shared" si="41"/>
        <v>3.2258064516129031E-2</v>
      </c>
      <c r="P31" s="34">
        <v>3</v>
      </c>
      <c r="Q31" s="34">
        <v>3</v>
      </c>
      <c r="R31" s="34">
        <f t="shared" si="42"/>
        <v>3.2258064516129031E-2</v>
      </c>
      <c r="S31" s="31"/>
      <c r="T31" s="31"/>
      <c r="U31" s="31"/>
      <c r="V31" s="31"/>
      <c r="W31" s="31"/>
      <c r="X31" s="31"/>
      <c r="BB31" s="73"/>
      <c r="BC31" s="96"/>
    </row>
    <row r="32" spans="1:60" ht="18.75" hidden="1" customHeight="1" outlineLevel="1" x14ac:dyDescent="0.2">
      <c r="A32" s="61"/>
      <c r="B32" s="31" t="str">
        <f t="shared" si="37"/>
        <v/>
      </c>
      <c r="C32" s="79"/>
      <c r="D32" s="20" t="s">
        <v>25</v>
      </c>
      <c r="F32" s="44"/>
      <c r="G32" s="44"/>
      <c r="H32" s="69"/>
      <c r="I32" s="68">
        <f t="shared" si="38"/>
        <v>0</v>
      </c>
      <c r="J32" s="72">
        <f t="shared" ref="J32:J33" si="43">NETWORKDAYS(F32,G32)</f>
        <v>0</v>
      </c>
      <c r="K32" s="73"/>
      <c r="L32" s="135"/>
      <c r="M32" s="136">
        <f t="shared" si="40"/>
        <v>0</v>
      </c>
      <c r="N32" s="69"/>
      <c r="O32" s="33" t="e">
        <f t="shared" si="41"/>
        <v>#DIV/0!</v>
      </c>
      <c r="P32" s="34"/>
      <c r="Q32" s="34"/>
      <c r="R32" s="34" t="str">
        <f>IF(I32=0,"",O32)</f>
        <v/>
      </c>
      <c r="S32" s="31"/>
      <c r="T32" s="31"/>
      <c r="U32" s="31"/>
      <c r="V32" s="31"/>
      <c r="W32" s="31"/>
      <c r="X32" s="31"/>
      <c r="BB32" s="73"/>
      <c r="BC32" s="96"/>
    </row>
    <row r="33" spans="1:55" ht="18.75" hidden="1" customHeight="1" outlineLevel="1" x14ac:dyDescent="0.2">
      <c r="A33" s="61"/>
      <c r="B33" s="31" t="str">
        <f t="shared" si="37"/>
        <v/>
      </c>
      <c r="C33" s="79"/>
      <c r="D33" s="20" t="s">
        <v>43</v>
      </c>
      <c r="F33" s="44"/>
      <c r="G33" s="44"/>
      <c r="H33" s="69"/>
      <c r="I33" s="68">
        <f t="shared" si="38"/>
        <v>0</v>
      </c>
      <c r="J33" s="72">
        <f t="shared" si="43"/>
        <v>0</v>
      </c>
      <c r="K33" s="73"/>
      <c r="L33" s="135"/>
      <c r="M33" s="136">
        <f t="shared" si="40"/>
        <v>0</v>
      </c>
      <c r="N33" s="69"/>
      <c r="O33" s="33" t="e">
        <f t="shared" si="41"/>
        <v>#DIV/0!</v>
      </c>
      <c r="P33" s="34"/>
      <c r="Q33" s="34"/>
      <c r="R33" s="34" t="str">
        <f t="shared" ref="R33:R36" si="44">IF(I33=0,"",O33)</f>
        <v/>
      </c>
      <c r="S33" s="31"/>
      <c r="T33" s="31"/>
      <c r="U33" s="31"/>
      <c r="V33" s="31"/>
      <c r="W33" s="31"/>
      <c r="X33" s="31"/>
      <c r="BB33" s="73"/>
      <c r="BC33" s="96"/>
    </row>
    <row r="34" spans="1:55" ht="18.75" hidden="1" customHeight="1" outlineLevel="1" x14ac:dyDescent="0.2">
      <c r="A34" s="61"/>
      <c r="B34" s="31" t="str">
        <f t="shared" si="37"/>
        <v/>
      </c>
      <c r="C34" s="79"/>
      <c r="D34" s="20" t="s">
        <v>44</v>
      </c>
      <c r="F34" s="44"/>
      <c r="G34" s="44"/>
      <c r="H34" s="69"/>
      <c r="I34" s="68">
        <f t="shared" si="38"/>
        <v>0</v>
      </c>
      <c r="J34" s="72">
        <f>NETWORKDAYS(F34,G34)</f>
        <v>0</v>
      </c>
      <c r="K34" s="73"/>
      <c r="L34" s="135"/>
      <c r="M34" s="136">
        <f t="shared" si="40"/>
        <v>0</v>
      </c>
      <c r="N34" s="69"/>
      <c r="O34" s="33" t="e">
        <f t="shared" si="41"/>
        <v>#DIV/0!</v>
      </c>
      <c r="P34" s="34"/>
      <c r="Q34" s="34"/>
      <c r="R34" s="34" t="str">
        <f t="shared" si="44"/>
        <v/>
      </c>
      <c r="S34" s="31"/>
      <c r="T34" s="31"/>
      <c r="U34" s="31"/>
      <c r="V34" s="31"/>
      <c r="W34" s="31"/>
      <c r="X34" s="31"/>
      <c r="BB34" s="73"/>
      <c r="BC34" s="96"/>
    </row>
    <row r="35" spans="1:55" ht="18.75" hidden="1" customHeight="1" outlineLevel="1" x14ac:dyDescent="0.2">
      <c r="A35" s="61"/>
      <c r="B35" s="31" t="str">
        <f t="shared" si="37"/>
        <v/>
      </c>
      <c r="C35" s="79"/>
      <c r="D35" s="20" t="s">
        <v>45</v>
      </c>
      <c r="F35" s="90"/>
      <c r="G35" s="90"/>
      <c r="H35" s="91"/>
      <c r="I35" s="92">
        <f t="shared" si="38"/>
        <v>0</v>
      </c>
      <c r="J35" s="93">
        <f t="shared" ref="J35:J36" si="45">NETWORKDAYS(F35,G35)</f>
        <v>0</v>
      </c>
      <c r="K35" s="89"/>
      <c r="L35" s="137"/>
      <c r="M35" s="136">
        <f t="shared" si="40"/>
        <v>0</v>
      </c>
      <c r="N35" s="91"/>
      <c r="O35" s="33" t="e">
        <f t="shared" si="41"/>
        <v>#DIV/0!</v>
      </c>
      <c r="P35" s="34"/>
      <c r="Q35" s="34"/>
      <c r="R35" s="34" t="str">
        <f t="shared" si="44"/>
        <v/>
      </c>
      <c r="S35" s="31"/>
      <c r="T35" s="31"/>
      <c r="U35" s="31"/>
      <c r="V35" s="31"/>
      <c r="W35" s="31"/>
      <c r="X35" s="31"/>
      <c r="BB35" s="89"/>
      <c r="BC35" s="96"/>
    </row>
    <row r="36" spans="1:55" ht="18.75" hidden="1" customHeight="1" outlineLevel="1" x14ac:dyDescent="0.2">
      <c r="A36" s="61"/>
      <c r="B36" s="31" t="str">
        <f t="shared" si="37"/>
        <v/>
      </c>
      <c r="C36" s="79"/>
      <c r="D36" s="20" t="s">
        <v>46</v>
      </c>
      <c r="F36" s="89"/>
      <c r="G36" s="89"/>
      <c r="H36" s="89"/>
      <c r="I36" s="92">
        <f t="shared" si="38"/>
        <v>0</v>
      </c>
      <c r="J36" s="93">
        <f t="shared" si="45"/>
        <v>0</v>
      </c>
      <c r="K36" s="89"/>
      <c r="L36" s="137"/>
      <c r="M36" s="136">
        <f t="shared" si="40"/>
        <v>0</v>
      </c>
      <c r="N36" s="91"/>
      <c r="O36" s="33" t="e">
        <f t="shared" si="41"/>
        <v>#DIV/0!</v>
      </c>
      <c r="P36" s="34"/>
      <c r="Q36" s="34"/>
      <c r="R36" s="34" t="str">
        <f t="shared" si="44"/>
        <v/>
      </c>
      <c r="S36" s="31"/>
      <c r="T36" s="31"/>
      <c r="U36" s="31"/>
      <c r="V36" s="31"/>
      <c r="W36" s="31"/>
      <c r="X36" s="31"/>
      <c r="BB36" s="89"/>
      <c r="BC36" s="96"/>
    </row>
    <row r="37" spans="1:55" s="32" customFormat="1" ht="18.75" hidden="1" customHeight="1" outlineLevel="1" x14ac:dyDescent="0.2">
      <c r="A37" s="61"/>
      <c r="B37" s="94"/>
      <c r="C37" s="99"/>
      <c r="D37" s="100" t="s">
        <v>19</v>
      </c>
      <c r="E37" s="99"/>
      <c r="F37" s="101"/>
      <c r="G37" s="101"/>
      <c r="H37" s="101"/>
      <c r="I37" s="102"/>
      <c r="J37" s="102"/>
      <c r="K37" s="101"/>
      <c r="L37" s="138"/>
      <c r="M37" s="138"/>
      <c r="N37" s="101"/>
      <c r="O37" s="99"/>
      <c r="P37" s="102"/>
      <c r="Q37" s="102"/>
      <c r="R37" s="102"/>
      <c r="S37" s="99"/>
      <c r="T37" s="99"/>
      <c r="U37" s="99"/>
      <c r="V37" s="99"/>
      <c r="W37" s="99"/>
      <c r="X37" s="99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1"/>
      <c r="BC37" s="97"/>
    </row>
    <row r="38" spans="1:55" s="35" customFormat="1" ht="18.75" customHeight="1" collapsed="1" x14ac:dyDescent="0.2">
      <c r="A38" s="62"/>
      <c r="B38" s="37"/>
      <c r="C38" s="36" t="s">
        <v>35</v>
      </c>
      <c r="D38" s="36"/>
      <c r="E38" s="36"/>
      <c r="F38" s="42">
        <f>MIN(F39:F50)</f>
        <v>45108</v>
      </c>
      <c r="G38" s="42">
        <f>MAX(G39:G50)</f>
        <v>45291</v>
      </c>
      <c r="H38" s="42"/>
      <c r="I38" s="37">
        <f>_xlfn.DAYS(G38,F38)</f>
        <v>183</v>
      </c>
      <c r="J38" s="37">
        <f>NETWORKDAYS(F38,G38)</f>
        <v>130</v>
      </c>
      <c r="K38" s="42"/>
      <c r="L38" s="139"/>
      <c r="M38" s="139"/>
      <c r="N38" s="42"/>
      <c r="O38" s="36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111"/>
      <c r="BC38" s="95"/>
    </row>
    <row r="39" spans="1:55" ht="18.75" customHeight="1" x14ac:dyDescent="0.2">
      <c r="A39" s="59"/>
      <c r="B39" s="31">
        <f>IF(I39=0,"",O39)</f>
        <v>1</v>
      </c>
      <c r="C39" s="125" t="s">
        <v>40</v>
      </c>
      <c r="F39" s="44">
        <v>45108</v>
      </c>
      <c r="G39" s="44">
        <v>45112</v>
      </c>
      <c r="H39" s="69"/>
      <c r="I39" s="68">
        <f>IF(OR(F39="",G39=""),0,_xlfn.DAYS(G39,F39-1))</f>
        <v>5</v>
      </c>
      <c r="J39" s="72">
        <f>NETWORKDAYS(F39,G39)</f>
        <v>3</v>
      </c>
      <c r="K39" s="73"/>
      <c r="L39" s="74">
        <v>5</v>
      </c>
      <c r="M39" s="110">
        <f>IF(L39&lt;=I39,I39-L39,"X")</f>
        <v>0</v>
      </c>
      <c r="N39" s="69"/>
      <c r="O39" s="33">
        <f>L39/I39</f>
        <v>1</v>
      </c>
      <c r="P39" s="34">
        <v>1</v>
      </c>
      <c r="Q39" s="34">
        <v>1</v>
      </c>
      <c r="R39" s="34">
        <f>IF(I39=0,"",O39)</f>
        <v>1</v>
      </c>
      <c r="S39" s="31"/>
      <c r="T39" s="31"/>
      <c r="U39" s="31"/>
      <c r="V39" s="31"/>
      <c r="W39" s="31"/>
      <c r="X39" s="31"/>
      <c r="BB39" s="73"/>
      <c r="BC39" s="96"/>
    </row>
    <row r="40" spans="1:55" ht="18.75" customHeight="1" x14ac:dyDescent="0.2">
      <c r="A40" s="61"/>
      <c r="B40" s="31">
        <f t="shared" ref="B40:B49" si="46">IF(I40=0,"",O40)</f>
        <v>0.93333333333333335</v>
      </c>
      <c r="C40" s="79"/>
      <c r="D40" s="20" t="s">
        <v>37</v>
      </c>
      <c r="F40" s="44">
        <v>45108</v>
      </c>
      <c r="G40" s="44">
        <v>45122</v>
      </c>
      <c r="H40" s="69"/>
      <c r="I40" s="68">
        <f t="shared" ref="I40:I49" si="47">IF(OR(F40="",G40=""),0,_xlfn.DAYS(G40,F40-1))</f>
        <v>15</v>
      </c>
      <c r="J40" s="72">
        <f t="shared" ref="J40:J42" si="48">NETWORKDAYS(F40,G40)</f>
        <v>10</v>
      </c>
      <c r="K40" s="73"/>
      <c r="L40" s="74">
        <v>14</v>
      </c>
      <c r="M40" s="110">
        <f t="shared" ref="M40:M49" si="49">IF(L40&lt;=I40,I40-L40,"X")</f>
        <v>1</v>
      </c>
      <c r="N40" s="69"/>
      <c r="O40" s="33">
        <f t="shared" ref="O40:O49" si="50">L40/I40</f>
        <v>0.93333333333333335</v>
      </c>
      <c r="P40" s="34">
        <v>1</v>
      </c>
      <c r="Q40" s="34">
        <v>1</v>
      </c>
      <c r="R40" s="34">
        <f t="shared" ref="R40:R44" si="51">IF(I40=0,"",O40)</f>
        <v>0.93333333333333335</v>
      </c>
      <c r="S40" s="31"/>
      <c r="T40" s="31"/>
      <c r="U40" s="31"/>
      <c r="V40" s="31"/>
      <c r="W40" s="31"/>
      <c r="X40" s="31"/>
      <c r="BB40" s="73"/>
      <c r="BC40" s="96"/>
    </row>
    <row r="41" spans="1:55" ht="18.75" customHeight="1" x14ac:dyDescent="0.2">
      <c r="A41" s="61"/>
      <c r="B41" s="31">
        <f t="shared" si="46"/>
        <v>0.625</v>
      </c>
      <c r="C41" s="79"/>
      <c r="D41" s="20" t="s">
        <v>15</v>
      </c>
      <c r="F41" s="44">
        <v>45139</v>
      </c>
      <c r="G41" s="44">
        <v>45170</v>
      </c>
      <c r="H41" s="69"/>
      <c r="I41" s="68">
        <f t="shared" si="47"/>
        <v>32</v>
      </c>
      <c r="J41" s="72">
        <f t="shared" si="48"/>
        <v>24</v>
      </c>
      <c r="K41" s="73"/>
      <c r="L41" s="74">
        <v>20</v>
      </c>
      <c r="M41" s="110">
        <f t="shared" si="49"/>
        <v>12</v>
      </c>
      <c r="N41" s="69"/>
      <c r="O41" s="33">
        <f t="shared" si="50"/>
        <v>0.625</v>
      </c>
      <c r="P41" s="34">
        <v>2</v>
      </c>
      <c r="Q41" s="34">
        <v>2</v>
      </c>
      <c r="R41" s="34">
        <f t="shared" si="51"/>
        <v>0.625</v>
      </c>
      <c r="S41" s="31"/>
      <c r="T41" s="31"/>
      <c r="U41" s="31"/>
      <c r="V41" s="31"/>
      <c r="W41" s="31"/>
      <c r="X41" s="31"/>
      <c r="BB41" s="73"/>
      <c r="BC41" s="96"/>
    </row>
    <row r="42" spans="1:55" ht="18.75" customHeight="1" x14ac:dyDescent="0.2">
      <c r="A42" s="61"/>
      <c r="B42" s="31">
        <f t="shared" si="46"/>
        <v>0</v>
      </c>
      <c r="C42" s="79"/>
      <c r="D42" s="20" t="s">
        <v>16</v>
      </c>
      <c r="F42" s="44">
        <v>45122</v>
      </c>
      <c r="G42" s="44">
        <v>45170</v>
      </c>
      <c r="H42" s="69"/>
      <c r="I42" s="68">
        <f t="shared" si="47"/>
        <v>49</v>
      </c>
      <c r="J42" s="72">
        <f t="shared" si="48"/>
        <v>35</v>
      </c>
      <c r="K42" s="73"/>
      <c r="L42" s="74">
        <v>0</v>
      </c>
      <c r="M42" s="110">
        <f t="shared" si="49"/>
        <v>49</v>
      </c>
      <c r="N42" s="69"/>
      <c r="O42" s="33">
        <f t="shared" si="50"/>
        <v>0</v>
      </c>
      <c r="P42" s="34">
        <v>2</v>
      </c>
      <c r="Q42" s="34">
        <v>2</v>
      </c>
      <c r="R42" s="34">
        <f t="shared" si="51"/>
        <v>0</v>
      </c>
      <c r="S42" s="31"/>
      <c r="T42" s="31"/>
      <c r="U42" s="31"/>
      <c r="V42" s="31"/>
      <c r="W42" s="31"/>
      <c r="X42" s="31"/>
      <c r="BB42" s="73"/>
      <c r="BC42" s="96"/>
    </row>
    <row r="43" spans="1:55" ht="18.75" customHeight="1" x14ac:dyDescent="0.2">
      <c r="A43" s="61"/>
      <c r="B43" s="31">
        <f t="shared" si="46"/>
        <v>0</v>
      </c>
      <c r="C43" s="79"/>
      <c r="D43" s="20" t="s">
        <v>17</v>
      </c>
      <c r="F43" s="44">
        <v>45160</v>
      </c>
      <c r="G43" s="44">
        <v>45170</v>
      </c>
      <c r="H43" s="69"/>
      <c r="I43" s="68">
        <f t="shared" si="47"/>
        <v>11</v>
      </c>
      <c r="J43" s="72">
        <f>NETWORKDAYS(F43,G43)</f>
        <v>9</v>
      </c>
      <c r="K43" s="73"/>
      <c r="L43" s="74">
        <v>0</v>
      </c>
      <c r="M43" s="110">
        <f t="shared" si="49"/>
        <v>11</v>
      </c>
      <c r="N43" s="69"/>
      <c r="O43" s="33">
        <f t="shared" si="50"/>
        <v>0</v>
      </c>
      <c r="P43" s="34">
        <v>3</v>
      </c>
      <c r="Q43" s="34">
        <v>3</v>
      </c>
      <c r="R43" s="34">
        <f>IF(I43=0,"",O43)</f>
        <v>0</v>
      </c>
      <c r="S43" s="31"/>
      <c r="T43" s="31"/>
      <c r="U43" s="31"/>
      <c r="V43" s="31"/>
      <c r="W43" s="31"/>
      <c r="X43" s="31"/>
      <c r="BB43" s="73"/>
      <c r="BC43" s="96"/>
    </row>
    <row r="44" spans="1:55" ht="18.75" customHeight="1" x14ac:dyDescent="0.2">
      <c r="A44" s="61"/>
      <c r="B44" s="31">
        <f t="shared" si="46"/>
        <v>0</v>
      </c>
      <c r="C44" s="79"/>
      <c r="D44" s="20" t="s">
        <v>18</v>
      </c>
      <c r="F44" s="44">
        <v>45261</v>
      </c>
      <c r="G44" s="44">
        <v>45291</v>
      </c>
      <c r="H44" s="69"/>
      <c r="I44" s="68">
        <f t="shared" si="47"/>
        <v>31</v>
      </c>
      <c r="J44" s="72">
        <f>NETWORKDAYS(F44,G44)</f>
        <v>21</v>
      </c>
      <c r="K44" s="73"/>
      <c r="L44" s="74">
        <v>0</v>
      </c>
      <c r="M44" s="110">
        <f t="shared" si="49"/>
        <v>31</v>
      </c>
      <c r="N44" s="69"/>
      <c r="O44" s="33">
        <f t="shared" si="50"/>
        <v>0</v>
      </c>
      <c r="P44" s="34">
        <v>3</v>
      </c>
      <c r="Q44" s="34">
        <v>3</v>
      </c>
      <c r="R44" s="34">
        <f t="shared" si="51"/>
        <v>0</v>
      </c>
      <c r="S44" s="31"/>
      <c r="T44" s="31"/>
      <c r="U44" s="31"/>
      <c r="V44" s="31"/>
      <c r="W44" s="31"/>
      <c r="X44" s="31"/>
      <c r="BB44" s="73"/>
      <c r="BC44" s="96"/>
    </row>
    <row r="45" spans="1:55" ht="18.75" hidden="1" customHeight="1" outlineLevel="1" x14ac:dyDescent="0.2">
      <c r="A45" s="61"/>
      <c r="B45" s="31" t="str">
        <f t="shared" si="46"/>
        <v/>
      </c>
      <c r="C45" s="79"/>
      <c r="D45" s="20" t="s">
        <v>25</v>
      </c>
      <c r="F45" s="44"/>
      <c r="G45" s="44"/>
      <c r="H45" s="69"/>
      <c r="I45" s="68">
        <f t="shared" si="47"/>
        <v>0</v>
      </c>
      <c r="J45" s="72">
        <f t="shared" ref="J45:J46" si="52">NETWORKDAYS(F45,G45)</f>
        <v>0</v>
      </c>
      <c r="K45" s="73"/>
      <c r="L45" s="135"/>
      <c r="M45" s="136">
        <f t="shared" si="49"/>
        <v>0</v>
      </c>
      <c r="N45" s="69"/>
      <c r="O45" s="33" t="e">
        <f t="shared" si="50"/>
        <v>#DIV/0!</v>
      </c>
      <c r="P45" s="34"/>
      <c r="Q45" s="34"/>
      <c r="R45" s="34" t="str">
        <f>IF(I45=0,"",O45)</f>
        <v/>
      </c>
      <c r="S45" s="31"/>
      <c r="T45" s="31"/>
      <c r="U45" s="31"/>
      <c r="V45" s="31"/>
      <c r="W45" s="31"/>
      <c r="X45" s="31"/>
      <c r="BB45" s="73"/>
      <c r="BC45" s="96"/>
    </row>
    <row r="46" spans="1:55" ht="18.75" hidden="1" customHeight="1" outlineLevel="1" x14ac:dyDescent="0.2">
      <c r="A46" s="61"/>
      <c r="B46" s="31" t="str">
        <f t="shared" si="46"/>
        <v/>
      </c>
      <c r="C46" s="79"/>
      <c r="D46" s="20" t="s">
        <v>43</v>
      </c>
      <c r="F46" s="44"/>
      <c r="G46" s="44"/>
      <c r="H46" s="69"/>
      <c r="I46" s="68">
        <f t="shared" si="47"/>
        <v>0</v>
      </c>
      <c r="J46" s="72">
        <f t="shared" si="52"/>
        <v>0</v>
      </c>
      <c r="K46" s="73"/>
      <c r="L46" s="135"/>
      <c r="M46" s="136">
        <f t="shared" si="49"/>
        <v>0</v>
      </c>
      <c r="N46" s="69"/>
      <c r="O46" s="33" t="e">
        <f t="shared" si="50"/>
        <v>#DIV/0!</v>
      </c>
      <c r="P46" s="34"/>
      <c r="Q46" s="34"/>
      <c r="R46" s="34" t="str">
        <f t="shared" ref="R46:R49" si="53">IF(I46=0,"",O46)</f>
        <v/>
      </c>
      <c r="S46" s="31"/>
      <c r="T46" s="31"/>
      <c r="U46" s="31"/>
      <c r="V46" s="31"/>
      <c r="W46" s="31"/>
      <c r="X46" s="31"/>
      <c r="BB46" s="73"/>
      <c r="BC46" s="96"/>
    </row>
    <row r="47" spans="1:55" ht="18.75" hidden="1" customHeight="1" outlineLevel="1" x14ac:dyDescent="0.2">
      <c r="A47" s="61"/>
      <c r="B47" s="31" t="str">
        <f t="shared" si="46"/>
        <v/>
      </c>
      <c r="C47" s="79"/>
      <c r="D47" s="20" t="s">
        <v>44</v>
      </c>
      <c r="F47" s="44"/>
      <c r="G47" s="44"/>
      <c r="H47" s="69"/>
      <c r="I47" s="68">
        <f t="shared" si="47"/>
        <v>0</v>
      </c>
      <c r="J47" s="72">
        <f>NETWORKDAYS(F47,G47)</f>
        <v>0</v>
      </c>
      <c r="K47" s="73"/>
      <c r="L47" s="135"/>
      <c r="M47" s="136">
        <f t="shared" si="49"/>
        <v>0</v>
      </c>
      <c r="N47" s="69"/>
      <c r="O47" s="33" t="e">
        <f t="shared" si="50"/>
        <v>#DIV/0!</v>
      </c>
      <c r="P47" s="34"/>
      <c r="Q47" s="34"/>
      <c r="R47" s="34" t="str">
        <f t="shared" si="53"/>
        <v/>
      </c>
      <c r="S47" s="31"/>
      <c r="T47" s="31"/>
      <c r="U47" s="31"/>
      <c r="V47" s="31"/>
      <c r="W47" s="31"/>
      <c r="X47" s="31"/>
      <c r="BB47" s="73"/>
      <c r="BC47" s="96"/>
    </row>
    <row r="48" spans="1:55" ht="18.75" hidden="1" customHeight="1" outlineLevel="1" x14ac:dyDescent="0.2">
      <c r="A48" s="61"/>
      <c r="B48" s="31" t="str">
        <f t="shared" si="46"/>
        <v/>
      </c>
      <c r="C48" s="79"/>
      <c r="D48" s="20" t="s">
        <v>45</v>
      </c>
      <c r="F48" s="90"/>
      <c r="G48" s="90"/>
      <c r="H48" s="91"/>
      <c r="I48" s="92">
        <f t="shared" si="47"/>
        <v>0</v>
      </c>
      <c r="J48" s="93">
        <f t="shared" ref="J48:J49" si="54">NETWORKDAYS(F48,G48)</f>
        <v>0</v>
      </c>
      <c r="K48" s="89"/>
      <c r="L48" s="137"/>
      <c r="M48" s="136">
        <f t="shared" si="49"/>
        <v>0</v>
      </c>
      <c r="N48" s="91"/>
      <c r="O48" s="33" t="e">
        <f t="shared" si="50"/>
        <v>#DIV/0!</v>
      </c>
      <c r="P48" s="34"/>
      <c r="Q48" s="34"/>
      <c r="R48" s="34" t="str">
        <f t="shared" si="53"/>
        <v/>
      </c>
      <c r="S48" s="31"/>
      <c r="T48" s="31"/>
      <c r="U48" s="31"/>
      <c r="V48" s="31"/>
      <c r="W48" s="31"/>
      <c r="X48" s="31"/>
      <c r="BB48" s="73"/>
      <c r="BC48" s="96"/>
    </row>
    <row r="49" spans="1:55" ht="18.75" hidden="1" customHeight="1" outlineLevel="1" x14ac:dyDescent="0.2">
      <c r="A49" s="61"/>
      <c r="B49" s="31" t="str">
        <f t="shared" si="46"/>
        <v/>
      </c>
      <c r="C49" s="79"/>
      <c r="D49" s="20" t="s">
        <v>46</v>
      </c>
      <c r="F49" s="89"/>
      <c r="G49" s="89"/>
      <c r="H49" s="89"/>
      <c r="I49" s="92">
        <f t="shared" si="47"/>
        <v>0</v>
      </c>
      <c r="J49" s="93">
        <f t="shared" si="54"/>
        <v>0</v>
      </c>
      <c r="K49" s="89"/>
      <c r="L49" s="137"/>
      <c r="M49" s="136">
        <f t="shared" si="49"/>
        <v>0</v>
      </c>
      <c r="N49" s="91"/>
      <c r="O49" s="33" t="e">
        <f t="shared" si="50"/>
        <v>#DIV/0!</v>
      </c>
      <c r="P49" s="34"/>
      <c r="Q49" s="34"/>
      <c r="R49" s="34" t="str">
        <f t="shared" si="53"/>
        <v/>
      </c>
      <c r="S49" s="31"/>
      <c r="T49" s="31"/>
      <c r="U49" s="31"/>
      <c r="V49" s="31"/>
      <c r="W49" s="31"/>
      <c r="X49" s="31"/>
      <c r="BB49" s="89"/>
      <c r="BC49" s="96"/>
    </row>
    <row r="50" spans="1:55" s="32" customFormat="1" ht="18.75" hidden="1" customHeight="1" outlineLevel="1" collapsed="1" x14ac:dyDescent="0.2">
      <c r="A50" s="61"/>
      <c r="B50" s="94"/>
      <c r="C50" s="99"/>
      <c r="D50" s="100" t="s">
        <v>19</v>
      </c>
      <c r="E50" s="99"/>
      <c r="F50" s="101"/>
      <c r="G50" s="101"/>
      <c r="H50" s="101"/>
      <c r="I50" s="102"/>
      <c r="J50" s="102"/>
      <c r="K50" s="101"/>
      <c r="L50" s="138"/>
      <c r="M50" s="138"/>
      <c r="N50" s="101"/>
      <c r="O50" s="99"/>
      <c r="P50" s="102"/>
      <c r="Q50" s="102"/>
      <c r="R50" s="102"/>
      <c r="S50" s="99"/>
      <c r="T50" s="99"/>
      <c r="U50" s="99"/>
      <c r="V50" s="99"/>
      <c r="W50" s="99"/>
      <c r="X50" s="99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1"/>
      <c r="BC50" s="97"/>
    </row>
    <row r="51" spans="1:55" s="35" customFormat="1" ht="18.75" customHeight="1" collapsed="1" x14ac:dyDescent="0.2">
      <c r="A51" s="62"/>
      <c r="B51" s="37"/>
      <c r="C51" s="36" t="s">
        <v>35</v>
      </c>
      <c r="D51" s="36"/>
      <c r="E51" s="36"/>
      <c r="F51" s="42">
        <f>MIN(F52:F63)</f>
        <v>45108</v>
      </c>
      <c r="G51" s="42">
        <f>MAX(G52:G63)</f>
        <v>45291</v>
      </c>
      <c r="H51" s="42"/>
      <c r="I51" s="37">
        <f>_xlfn.DAYS(G51,F51)</f>
        <v>183</v>
      </c>
      <c r="J51" s="37">
        <f>NETWORKDAYS(F51,G51)</f>
        <v>130</v>
      </c>
      <c r="K51" s="42"/>
      <c r="L51" s="139"/>
      <c r="M51" s="139"/>
      <c r="N51" s="42"/>
      <c r="O51" s="36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111"/>
      <c r="BC51" s="95"/>
    </row>
    <row r="52" spans="1:55" ht="18.75" customHeight="1" x14ac:dyDescent="0.2">
      <c r="A52" s="59"/>
      <c r="B52" s="31">
        <f>IF(I52=0,"",O52)</f>
        <v>1</v>
      </c>
      <c r="C52" s="125" t="s">
        <v>41</v>
      </c>
      <c r="F52" s="44">
        <v>45108</v>
      </c>
      <c r="G52" s="44">
        <v>45112</v>
      </c>
      <c r="H52" s="69"/>
      <c r="I52" s="68">
        <f>IF(OR(F52="",G52=""),0,_xlfn.DAYS(G52,F52-1))</f>
        <v>5</v>
      </c>
      <c r="J52" s="72">
        <f>NETWORKDAYS(F52,G52)</f>
        <v>3</v>
      </c>
      <c r="K52" s="73"/>
      <c r="L52" s="74">
        <v>5</v>
      </c>
      <c r="M52" s="136">
        <f>IF(L52&lt;=I52,I52-L52,"X")</f>
        <v>0</v>
      </c>
      <c r="N52" s="69"/>
      <c r="O52" s="33">
        <f>L52/I52</f>
        <v>1</v>
      </c>
      <c r="P52" s="34">
        <v>1</v>
      </c>
      <c r="Q52" s="34">
        <v>1</v>
      </c>
      <c r="R52" s="34">
        <f>IF(I52=0,"",O52)</f>
        <v>1</v>
      </c>
      <c r="S52" s="31"/>
      <c r="T52" s="31"/>
      <c r="U52" s="31"/>
      <c r="V52" s="31"/>
      <c r="W52" s="31"/>
      <c r="X52" s="31"/>
      <c r="BB52" s="73"/>
      <c r="BC52" s="96"/>
    </row>
    <row r="53" spans="1:55" ht="18.75" customHeight="1" x14ac:dyDescent="0.2">
      <c r="A53" s="61"/>
      <c r="B53" s="31">
        <f t="shared" ref="B53:B62" si="55">IF(I53=0,"",O53)</f>
        <v>0.93333333333333335</v>
      </c>
      <c r="C53" s="79"/>
      <c r="D53" s="20" t="s">
        <v>37</v>
      </c>
      <c r="F53" s="44">
        <v>45108</v>
      </c>
      <c r="G53" s="44">
        <v>45122</v>
      </c>
      <c r="H53" s="69"/>
      <c r="I53" s="68">
        <f t="shared" ref="I53:I62" si="56">IF(OR(F53="",G53=""),0,_xlfn.DAYS(G53,F53-1))</f>
        <v>15</v>
      </c>
      <c r="J53" s="72">
        <f t="shared" ref="J53:J55" si="57">NETWORKDAYS(F53,G53)</f>
        <v>10</v>
      </c>
      <c r="K53" s="73"/>
      <c r="L53" s="74">
        <v>14</v>
      </c>
      <c r="M53" s="136">
        <f t="shared" ref="M53:M62" si="58">IF(L53&lt;=I53,I53-L53,"X")</f>
        <v>1</v>
      </c>
      <c r="N53" s="69"/>
      <c r="O53" s="33">
        <f t="shared" ref="O53:O62" si="59">L53/I53</f>
        <v>0.93333333333333335</v>
      </c>
      <c r="P53" s="34">
        <v>1</v>
      </c>
      <c r="Q53" s="34">
        <v>1</v>
      </c>
      <c r="R53" s="34">
        <f t="shared" ref="R53:R62" si="60">IF(I53=0,"",O53)</f>
        <v>0.93333333333333335</v>
      </c>
      <c r="S53" s="31"/>
      <c r="T53" s="31"/>
      <c r="U53" s="31"/>
      <c r="V53" s="31"/>
      <c r="W53" s="31"/>
      <c r="X53" s="31"/>
      <c r="BB53" s="73"/>
      <c r="BC53" s="96"/>
    </row>
    <row r="54" spans="1:55" ht="18.75" customHeight="1" x14ac:dyDescent="0.2">
      <c r="A54" s="61"/>
      <c r="B54" s="31">
        <f t="shared" si="55"/>
        <v>0.625</v>
      </c>
      <c r="C54" s="79"/>
      <c r="D54" s="20" t="s">
        <v>15</v>
      </c>
      <c r="F54" s="44">
        <v>45139</v>
      </c>
      <c r="G54" s="44">
        <v>45170</v>
      </c>
      <c r="H54" s="69"/>
      <c r="I54" s="68">
        <f t="shared" si="56"/>
        <v>32</v>
      </c>
      <c r="J54" s="72">
        <f t="shared" si="57"/>
        <v>24</v>
      </c>
      <c r="K54" s="73"/>
      <c r="L54" s="74">
        <v>20</v>
      </c>
      <c r="M54" s="136">
        <f t="shared" si="58"/>
        <v>12</v>
      </c>
      <c r="N54" s="69"/>
      <c r="O54" s="33">
        <f t="shared" si="59"/>
        <v>0.625</v>
      </c>
      <c r="P54" s="34">
        <v>2</v>
      </c>
      <c r="Q54" s="34">
        <v>2</v>
      </c>
      <c r="R54" s="34">
        <f t="shared" si="60"/>
        <v>0.625</v>
      </c>
      <c r="S54" s="31"/>
      <c r="T54" s="31"/>
      <c r="U54" s="31"/>
      <c r="V54" s="31"/>
      <c r="W54" s="31"/>
      <c r="X54" s="31"/>
      <c r="BB54" s="73"/>
      <c r="BC54" s="96"/>
    </row>
    <row r="55" spans="1:55" ht="18.75" customHeight="1" x14ac:dyDescent="0.2">
      <c r="A55" s="61"/>
      <c r="B55" s="31">
        <f t="shared" si="55"/>
        <v>0</v>
      </c>
      <c r="C55" s="79"/>
      <c r="D55" s="20" t="s">
        <v>16</v>
      </c>
      <c r="F55" s="44">
        <v>45122</v>
      </c>
      <c r="G55" s="44">
        <v>45170</v>
      </c>
      <c r="H55" s="69"/>
      <c r="I55" s="68">
        <f t="shared" si="56"/>
        <v>49</v>
      </c>
      <c r="J55" s="72">
        <f t="shared" si="57"/>
        <v>35</v>
      </c>
      <c r="K55" s="73"/>
      <c r="L55" s="74">
        <v>0</v>
      </c>
      <c r="M55" s="136">
        <f t="shared" si="58"/>
        <v>49</v>
      </c>
      <c r="N55" s="69"/>
      <c r="O55" s="33">
        <f t="shared" si="59"/>
        <v>0</v>
      </c>
      <c r="P55" s="34">
        <v>2</v>
      </c>
      <c r="Q55" s="34">
        <v>2</v>
      </c>
      <c r="R55" s="34">
        <f t="shared" si="60"/>
        <v>0</v>
      </c>
      <c r="S55" s="31"/>
      <c r="T55" s="31"/>
      <c r="U55" s="31"/>
      <c r="V55" s="31"/>
      <c r="W55" s="31"/>
      <c r="X55" s="31"/>
      <c r="BB55" s="73"/>
      <c r="BC55" s="96"/>
    </row>
    <row r="56" spans="1:55" ht="18.75" customHeight="1" x14ac:dyDescent="0.2">
      <c r="A56" s="61"/>
      <c r="B56" s="31">
        <f t="shared" si="55"/>
        <v>0</v>
      </c>
      <c r="C56" s="79"/>
      <c r="D56" s="20" t="s">
        <v>17</v>
      </c>
      <c r="F56" s="44">
        <v>45160</v>
      </c>
      <c r="G56" s="44">
        <v>45170</v>
      </c>
      <c r="H56" s="69"/>
      <c r="I56" s="68">
        <f t="shared" si="56"/>
        <v>11</v>
      </c>
      <c r="J56" s="72">
        <f>NETWORKDAYS(F56,G56)</f>
        <v>9</v>
      </c>
      <c r="K56" s="73"/>
      <c r="L56" s="74">
        <v>0</v>
      </c>
      <c r="M56" s="136">
        <f t="shared" si="58"/>
        <v>11</v>
      </c>
      <c r="N56" s="69"/>
      <c r="O56" s="33">
        <f t="shared" si="59"/>
        <v>0</v>
      </c>
      <c r="P56" s="34">
        <v>3</v>
      </c>
      <c r="Q56" s="34">
        <v>3</v>
      </c>
      <c r="R56" s="34">
        <f>IF(I56=0,"",O56)</f>
        <v>0</v>
      </c>
      <c r="S56" s="31"/>
      <c r="T56" s="31"/>
      <c r="U56" s="31"/>
      <c r="V56" s="31"/>
      <c r="W56" s="31"/>
      <c r="X56" s="31"/>
      <c r="BB56" s="73"/>
      <c r="BC56" s="96"/>
    </row>
    <row r="57" spans="1:55" ht="18.75" customHeight="1" x14ac:dyDescent="0.2">
      <c r="A57" s="61"/>
      <c r="B57" s="31">
        <f t="shared" si="55"/>
        <v>0</v>
      </c>
      <c r="C57" s="79"/>
      <c r="D57" s="20" t="s">
        <v>18</v>
      </c>
      <c r="F57" s="44">
        <v>45261</v>
      </c>
      <c r="G57" s="44">
        <v>45291</v>
      </c>
      <c r="H57" s="69"/>
      <c r="I57" s="68">
        <f t="shared" si="56"/>
        <v>31</v>
      </c>
      <c r="J57" s="72">
        <f>NETWORKDAYS(F57,G57)</f>
        <v>21</v>
      </c>
      <c r="K57" s="73"/>
      <c r="L57" s="74">
        <v>0</v>
      </c>
      <c r="M57" s="136">
        <f t="shared" si="58"/>
        <v>31</v>
      </c>
      <c r="N57" s="69"/>
      <c r="O57" s="33">
        <f t="shared" si="59"/>
        <v>0</v>
      </c>
      <c r="P57" s="34">
        <v>3</v>
      </c>
      <c r="Q57" s="34">
        <v>3</v>
      </c>
      <c r="R57" s="34">
        <f t="shared" si="60"/>
        <v>0</v>
      </c>
      <c r="S57" s="31"/>
      <c r="T57" s="31"/>
      <c r="U57" s="31"/>
      <c r="V57" s="31"/>
      <c r="W57" s="31"/>
      <c r="X57" s="31"/>
      <c r="BB57" s="73"/>
      <c r="BC57" s="96"/>
    </row>
    <row r="58" spans="1:55" ht="18.75" hidden="1" customHeight="1" outlineLevel="1" x14ac:dyDescent="0.2">
      <c r="A58" s="61"/>
      <c r="B58" s="31" t="str">
        <f t="shared" si="55"/>
        <v/>
      </c>
      <c r="C58" s="79"/>
      <c r="D58" s="20" t="s">
        <v>25</v>
      </c>
      <c r="F58" s="44"/>
      <c r="G58" s="44"/>
      <c r="H58" s="69"/>
      <c r="I58" s="68">
        <f t="shared" si="56"/>
        <v>0</v>
      </c>
      <c r="J58" s="72">
        <f t="shared" ref="J58:J59" si="61">NETWORKDAYS(F58,G58)</f>
        <v>0</v>
      </c>
      <c r="K58" s="73"/>
      <c r="L58" s="135"/>
      <c r="M58" s="136">
        <f t="shared" si="58"/>
        <v>0</v>
      </c>
      <c r="N58" s="69"/>
      <c r="O58" s="33" t="e">
        <f t="shared" si="59"/>
        <v>#DIV/0!</v>
      </c>
      <c r="P58" s="34"/>
      <c r="Q58" s="34"/>
      <c r="R58" s="34" t="str">
        <f t="shared" si="60"/>
        <v/>
      </c>
      <c r="S58" s="31"/>
      <c r="T58" s="31"/>
      <c r="U58" s="31"/>
      <c r="V58" s="31"/>
      <c r="W58" s="31"/>
      <c r="X58" s="31"/>
      <c r="BB58" s="73"/>
      <c r="BC58" s="96"/>
    </row>
    <row r="59" spans="1:55" ht="18.75" hidden="1" customHeight="1" outlineLevel="1" x14ac:dyDescent="0.2">
      <c r="A59" s="61"/>
      <c r="B59" s="31" t="str">
        <f t="shared" si="55"/>
        <v/>
      </c>
      <c r="C59" s="79"/>
      <c r="D59" s="20" t="s">
        <v>43</v>
      </c>
      <c r="F59" s="44"/>
      <c r="G59" s="44"/>
      <c r="H59" s="69"/>
      <c r="I59" s="68">
        <f t="shared" si="56"/>
        <v>0</v>
      </c>
      <c r="J59" s="72">
        <f t="shared" si="61"/>
        <v>0</v>
      </c>
      <c r="K59" s="73"/>
      <c r="L59" s="135"/>
      <c r="M59" s="136">
        <f t="shared" si="58"/>
        <v>0</v>
      </c>
      <c r="N59" s="69"/>
      <c r="O59" s="33" t="e">
        <f t="shared" si="59"/>
        <v>#DIV/0!</v>
      </c>
      <c r="P59" s="34"/>
      <c r="Q59" s="34"/>
      <c r="R59" s="34" t="str">
        <f t="shared" si="60"/>
        <v/>
      </c>
      <c r="S59" s="31"/>
      <c r="T59" s="31"/>
      <c r="U59" s="31"/>
      <c r="V59" s="31"/>
      <c r="W59" s="31"/>
      <c r="X59" s="31"/>
      <c r="BB59" s="73"/>
      <c r="BC59" s="96"/>
    </row>
    <row r="60" spans="1:55" ht="18.75" hidden="1" customHeight="1" outlineLevel="1" x14ac:dyDescent="0.2">
      <c r="A60" s="61"/>
      <c r="B60" s="31" t="str">
        <f t="shared" si="55"/>
        <v/>
      </c>
      <c r="C60" s="79"/>
      <c r="D60" s="20" t="s">
        <v>44</v>
      </c>
      <c r="F60" s="44"/>
      <c r="G60" s="44"/>
      <c r="H60" s="69"/>
      <c r="I60" s="68">
        <f t="shared" si="56"/>
        <v>0</v>
      </c>
      <c r="J60" s="72">
        <f>NETWORKDAYS(F60,G60)</f>
        <v>0</v>
      </c>
      <c r="K60" s="73"/>
      <c r="L60" s="135"/>
      <c r="M60" s="136">
        <f t="shared" si="58"/>
        <v>0</v>
      </c>
      <c r="N60" s="69"/>
      <c r="O60" s="33" t="e">
        <f t="shared" si="59"/>
        <v>#DIV/0!</v>
      </c>
      <c r="P60" s="34"/>
      <c r="Q60" s="34"/>
      <c r="R60" s="34" t="str">
        <f t="shared" si="60"/>
        <v/>
      </c>
      <c r="S60" s="31"/>
      <c r="T60" s="31"/>
      <c r="U60" s="31"/>
      <c r="V60" s="31"/>
      <c r="W60" s="31"/>
      <c r="X60" s="31"/>
      <c r="BB60" s="73"/>
      <c r="BC60" s="96"/>
    </row>
    <row r="61" spans="1:55" ht="18.75" hidden="1" customHeight="1" outlineLevel="1" x14ac:dyDescent="0.2">
      <c r="A61" s="61"/>
      <c r="B61" s="31" t="str">
        <f t="shared" si="55"/>
        <v/>
      </c>
      <c r="C61" s="79"/>
      <c r="D61" s="20" t="s">
        <v>45</v>
      </c>
      <c r="F61" s="90"/>
      <c r="G61" s="90"/>
      <c r="H61" s="91"/>
      <c r="I61" s="92">
        <f t="shared" si="56"/>
        <v>0</v>
      </c>
      <c r="J61" s="93">
        <f t="shared" ref="J61:J62" si="62">NETWORKDAYS(F61,G61)</f>
        <v>0</v>
      </c>
      <c r="K61" s="89"/>
      <c r="L61" s="137"/>
      <c r="M61" s="136">
        <f t="shared" si="58"/>
        <v>0</v>
      </c>
      <c r="N61" s="91"/>
      <c r="O61" s="33" t="e">
        <f t="shared" si="59"/>
        <v>#DIV/0!</v>
      </c>
      <c r="P61" s="34"/>
      <c r="Q61" s="34"/>
      <c r="R61" s="34" t="str">
        <f t="shared" si="60"/>
        <v/>
      </c>
      <c r="S61" s="31"/>
      <c r="T61" s="31"/>
      <c r="U61" s="31"/>
      <c r="V61" s="31"/>
      <c r="W61" s="31"/>
      <c r="X61" s="31"/>
      <c r="BB61" s="89"/>
      <c r="BC61" s="96"/>
    </row>
    <row r="62" spans="1:55" ht="18.75" hidden="1" customHeight="1" outlineLevel="1" x14ac:dyDescent="0.2">
      <c r="A62" s="61"/>
      <c r="B62" s="31" t="str">
        <f t="shared" si="55"/>
        <v/>
      </c>
      <c r="C62" s="79"/>
      <c r="D62" s="20" t="s">
        <v>46</v>
      </c>
      <c r="F62" s="89"/>
      <c r="G62" s="89"/>
      <c r="H62" s="89"/>
      <c r="I62" s="92">
        <f t="shared" si="56"/>
        <v>0</v>
      </c>
      <c r="J62" s="93">
        <f t="shared" si="62"/>
        <v>0</v>
      </c>
      <c r="K62" s="89"/>
      <c r="L62" s="137"/>
      <c r="M62" s="136">
        <f t="shared" si="58"/>
        <v>0</v>
      </c>
      <c r="N62" s="91"/>
      <c r="O62" s="33" t="e">
        <f t="shared" si="59"/>
        <v>#DIV/0!</v>
      </c>
      <c r="P62" s="34"/>
      <c r="Q62" s="34"/>
      <c r="R62" s="34" t="str">
        <f t="shared" si="60"/>
        <v/>
      </c>
      <c r="S62" s="31"/>
      <c r="T62" s="31"/>
      <c r="U62" s="31"/>
      <c r="V62" s="31"/>
      <c r="W62" s="31"/>
      <c r="X62" s="31"/>
      <c r="BB62" s="89"/>
      <c r="BC62" s="96"/>
    </row>
    <row r="63" spans="1:55" s="32" customFormat="1" ht="18.75" hidden="1" customHeight="1" outlineLevel="1" x14ac:dyDescent="0.2">
      <c r="A63" s="61"/>
      <c r="B63" s="94"/>
      <c r="C63" s="99"/>
      <c r="D63" s="100" t="s">
        <v>19</v>
      </c>
      <c r="E63" s="99"/>
      <c r="F63" s="101"/>
      <c r="G63" s="101"/>
      <c r="H63" s="101"/>
      <c r="I63" s="102"/>
      <c r="J63" s="102"/>
      <c r="K63" s="101"/>
      <c r="L63" s="138"/>
      <c r="M63" s="138"/>
      <c r="N63" s="101"/>
      <c r="O63" s="99"/>
      <c r="P63" s="102"/>
      <c r="Q63" s="102"/>
      <c r="R63" s="102"/>
      <c r="S63" s="99"/>
      <c r="T63" s="99"/>
      <c r="U63" s="99"/>
      <c r="V63" s="99"/>
      <c r="W63" s="99"/>
      <c r="X63" s="99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1"/>
      <c r="BC63" s="97"/>
    </row>
    <row r="64" spans="1:55" s="35" customFormat="1" ht="18.75" customHeight="1" collapsed="1" x14ac:dyDescent="0.2">
      <c r="A64" s="62"/>
      <c r="B64" s="37"/>
      <c r="C64" s="36" t="s">
        <v>35</v>
      </c>
      <c r="D64" s="36"/>
      <c r="E64" s="36"/>
      <c r="F64" s="42">
        <f>MIN(F65:F76)</f>
        <v>45108</v>
      </c>
      <c r="G64" s="42">
        <f>MAX(G65:G76)</f>
        <v>45291</v>
      </c>
      <c r="H64" s="42"/>
      <c r="I64" s="37">
        <f>_xlfn.DAYS(G64,F64)</f>
        <v>183</v>
      </c>
      <c r="J64" s="37">
        <f>NETWORKDAYS(F64,G64)</f>
        <v>130</v>
      </c>
      <c r="K64" s="42"/>
      <c r="L64" s="139"/>
      <c r="M64" s="139"/>
      <c r="N64" s="42"/>
      <c r="O64" s="36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111"/>
      <c r="BC64" s="95"/>
    </row>
    <row r="65" spans="1:55" ht="18.75" customHeight="1" x14ac:dyDescent="0.2">
      <c r="A65" s="59"/>
      <c r="B65" s="31">
        <f>IF(I65=0,"",O65)</f>
        <v>1</v>
      </c>
      <c r="C65" s="125" t="s">
        <v>42</v>
      </c>
      <c r="F65" s="44">
        <v>45108</v>
      </c>
      <c r="G65" s="44">
        <v>45112</v>
      </c>
      <c r="H65" s="69"/>
      <c r="I65" s="68">
        <f>IF(OR(F65="",G65=""),0,_xlfn.DAYS(G65,F65-1))</f>
        <v>5</v>
      </c>
      <c r="J65" s="72">
        <f>NETWORKDAYS(F65,G65)</f>
        <v>3</v>
      </c>
      <c r="K65" s="73"/>
      <c r="L65" s="74">
        <v>5</v>
      </c>
      <c r="M65" s="136">
        <f>IF(L65&lt;=I65,I65-L65,"X")</f>
        <v>0</v>
      </c>
      <c r="N65" s="69"/>
      <c r="O65" s="33">
        <f>L65/I65</f>
        <v>1</v>
      </c>
      <c r="P65" s="34">
        <v>1</v>
      </c>
      <c r="Q65" s="34">
        <v>1</v>
      </c>
      <c r="R65" s="34">
        <f>IF(I65=0,"",O65)</f>
        <v>1</v>
      </c>
      <c r="S65" s="31"/>
      <c r="T65" s="31"/>
      <c r="U65" s="31"/>
      <c r="V65" s="31"/>
      <c r="W65" s="31"/>
      <c r="X65" s="31"/>
      <c r="BB65" s="73"/>
      <c r="BC65" s="96"/>
    </row>
    <row r="66" spans="1:55" ht="18.75" customHeight="1" x14ac:dyDescent="0.2">
      <c r="A66" s="61"/>
      <c r="B66" s="31">
        <f t="shared" ref="B66:B75" si="63">IF(I66=0,"",O66)</f>
        <v>0.93333333333333335</v>
      </c>
      <c r="C66" s="79"/>
      <c r="D66" s="20" t="s">
        <v>37</v>
      </c>
      <c r="F66" s="44">
        <v>45108</v>
      </c>
      <c r="G66" s="44">
        <v>45122</v>
      </c>
      <c r="H66" s="69"/>
      <c r="I66" s="68">
        <f t="shared" ref="I66:I75" si="64">IF(OR(F66="",G66=""),0,_xlfn.DAYS(G66,F66-1))</f>
        <v>15</v>
      </c>
      <c r="J66" s="72">
        <f t="shared" ref="J66:J68" si="65">NETWORKDAYS(F66,G66)</f>
        <v>10</v>
      </c>
      <c r="K66" s="73"/>
      <c r="L66" s="74">
        <v>14</v>
      </c>
      <c r="M66" s="136">
        <f t="shared" ref="M66:M75" si="66">IF(L66&lt;=I66,I66-L66,"X")</f>
        <v>1</v>
      </c>
      <c r="N66" s="69"/>
      <c r="O66" s="33">
        <f t="shared" ref="O66:O75" si="67">L66/I66</f>
        <v>0.93333333333333335</v>
      </c>
      <c r="P66" s="34">
        <v>1</v>
      </c>
      <c r="Q66" s="34">
        <v>1</v>
      </c>
      <c r="R66" s="34">
        <f t="shared" ref="R66:R75" si="68">IF(I66=0,"",O66)</f>
        <v>0.93333333333333335</v>
      </c>
      <c r="S66" s="31"/>
      <c r="T66" s="31"/>
      <c r="U66" s="31"/>
      <c r="V66" s="31"/>
      <c r="W66" s="31"/>
      <c r="X66" s="31"/>
      <c r="BB66" s="73"/>
      <c r="BC66" s="96"/>
    </row>
    <row r="67" spans="1:55" ht="18.75" customHeight="1" x14ac:dyDescent="0.2">
      <c r="A67" s="61"/>
      <c r="B67" s="31">
        <f t="shared" si="63"/>
        <v>0.625</v>
      </c>
      <c r="C67" s="79"/>
      <c r="D67" s="20" t="s">
        <v>15</v>
      </c>
      <c r="F67" s="44">
        <v>45139</v>
      </c>
      <c r="G67" s="44">
        <v>45170</v>
      </c>
      <c r="H67" s="69"/>
      <c r="I67" s="68">
        <f t="shared" si="64"/>
        <v>32</v>
      </c>
      <c r="J67" s="72">
        <f t="shared" si="65"/>
        <v>24</v>
      </c>
      <c r="K67" s="73"/>
      <c r="L67" s="74">
        <v>20</v>
      </c>
      <c r="M67" s="136">
        <f t="shared" si="66"/>
        <v>12</v>
      </c>
      <c r="N67" s="69"/>
      <c r="O67" s="33">
        <f t="shared" si="67"/>
        <v>0.625</v>
      </c>
      <c r="P67" s="34">
        <v>2</v>
      </c>
      <c r="Q67" s="34">
        <v>2</v>
      </c>
      <c r="R67" s="34">
        <f t="shared" si="68"/>
        <v>0.625</v>
      </c>
      <c r="S67" s="31"/>
      <c r="T67" s="31"/>
      <c r="U67" s="31"/>
      <c r="V67" s="31"/>
      <c r="W67" s="31"/>
      <c r="X67" s="31"/>
      <c r="BB67" s="73"/>
      <c r="BC67" s="96"/>
    </row>
    <row r="68" spans="1:55" ht="18.75" customHeight="1" x14ac:dyDescent="0.2">
      <c r="A68" s="61"/>
      <c r="B68" s="31">
        <f t="shared" si="63"/>
        <v>0</v>
      </c>
      <c r="C68" s="79"/>
      <c r="D68" s="20" t="s">
        <v>16</v>
      </c>
      <c r="F68" s="44">
        <v>45122</v>
      </c>
      <c r="G68" s="44">
        <v>45170</v>
      </c>
      <c r="H68" s="69"/>
      <c r="I68" s="68">
        <f t="shared" si="64"/>
        <v>49</v>
      </c>
      <c r="J68" s="72">
        <f t="shared" si="65"/>
        <v>35</v>
      </c>
      <c r="K68" s="73"/>
      <c r="L68" s="74">
        <v>0</v>
      </c>
      <c r="M68" s="136">
        <f t="shared" si="66"/>
        <v>49</v>
      </c>
      <c r="N68" s="69"/>
      <c r="O68" s="33">
        <f t="shared" si="67"/>
        <v>0</v>
      </c>
      <c r="P68" s="34">
        <v>2</v>
      </c>
      <c r="Q68" s="34">
        <v>2</v>
      </c>
      <c r="R68" s="34">
        <f t="shared" si="68"/>
        <v>0</v>
      </c>
      <c r="S68" s="31"/>
      <c r="T68" s="31"/>
      <c r="U68" s="31"/>
      <c r="V68" s="31"/>
      <c r="W68" s="31"/>
      <c r="X68" s="31"/>
      <c r="BB68" s="73"/>
      <c r="BC68" s="96"/>
    </row>
    <row r="69" spans="1:55" ht="18.75" customHeight="1" x14ac:dyDescent="0.2">
      <c r="A69" s="61"/>
      <c r="B69" s="31">
        <f t="shared" si="63"/>
        <v>0</v>
      </c>
      <c r="C69" s="79"/>
      <c r="D69" s="20" t="s">
        <v>17</v>
      </c>
      <c r="F69" s="44">
        <v>45160</v>
      </c>
      <c r="G69" s="44">
        <v>45170</v>
      </c>
      <c r="H69" s="69"/>
      <c r="I69" s="68">
        <f t="shared" si="64"/>
        <v>11</v>
      </c>
      <c r="J69" s="72">
        <f>NETWORKDAYS(F69,G69)</f>
        <v>9</v>
      </c>
      <c r="K69" s="73"/>
      <c r="L69" s="74">
        <v>0</v>
      </c>
      <c r="M69" s="136">
        <f t="shared" si="66"/>
        <v>11</v>
      </c>
      <c r="N69" s="69"/>
      <c r="O69" s="33">
        <f t="shared" si="67"/>
        <v>0</v>
      </c>
      <c r="P69" s="34">
        <v>3</v>
      </c>
      <c r="Q69" s="34">
        <v>3</v>
      </c>
      <c r="R69" s="34">
        <f>IF(I69=0,"",O69)</f>
        <v>0</v>
      </c>
      <c r="S69" s="31"/>
      <c r="T69" s="31"/>
      <c r="U69" s="31"/>
      <c r="V69" s="31"/>
      <c r="W69" s="31"/>
      <c r="X69" s="31"/>
      <c r="BB69" s="73"/>
      <c r="BC69" s="96"/>
    </row>
    <row r="70" spans="1:55" ht="18.75" customHeight="1" x14ac:dyDescent="0.2">
      <c r="A70" s="61"/>
      <c r="B70" s="31">
        <f t="shared" si="63"/>
        <v>0</v>
      </c>
      <c r="C70" s="79"/>
      <c r="D70" s="20" t="s">
        <v>18</v>
      </c>
      <c r="F70" s="44">
        <v>45261</v>
      </c>
      <c r="G70" s="44">
        <v>45291</v>
      </c>
      <c r="H70" s="69"/>
      <c r="I70" s="68">
        <f t="shared" si="64"/>
        <v>31</v>
      </c>
      <c r="J70" s="72">
        <f>NETWORKDAYS(F70,G70)</f>
        <v>21</v>
      </c>
      <c r="K70" s="73"/>
      <c r="L70" s="74">
        <v>0</v>
      </c>
      <c r="M70" s="136">
        <f t="shared" si="66"/>
        <v>31</v>
      </c>
      <c r="N70" s="69"/>
      <c r="O70" s="33">
        <f t="shared" si="67"/>
        <v>0</v>
      </c>
      <c r="P70" s="34">
        <v>3</v>
      </c>
      <c r="Q70" s="34">
        <v>3</v>
      </c>
      <c r="R70" s="34">
        <f t="shared" si="68"/>
        <v>0</v>
      </c>
      <c r="S70" s="31"/>
      <c r="T70" s="31"/>
      <c r="U70" s="31"/>
      <c r="V70" s="31"/>
      <c r="W70" s="31"/>
      <c r="X70" s="31"/>
      <c r="BB70" s="73"/>
      <c r="BC70" s="96"/>
    </row>
    <row r="71" spans="1:55" ht="18.75" hidden="1" customHeight="1" outlineLevel="1" x14ac:dyDescent="0.2">
      <c r="A71" s="61"/>
      <c r="B71" s="31" t="str">
        <f t="shared" si="63"/>
        <v/>
      </c>
      <c r="C71" s="79"/>
      <c r="D71" s="20" t="s">
        <v>25</v>
      </c>
      <c r="F71" s="44"/>
      <c r="G71" s="44"/>
      <c r="H71" s="69"/>
      <c r="I71" s="68">
        <f t="shared" si="64"/>
        <v>0</v>
      </c>
      <c r="J71" s="72">
        <f t="shared" ref="J71:J72" si="69">NETWORKDAYS(F71,G71)</f>
        <v>0</v>
      </c>
      <c r="K71" s="73"/>
      <c r="L71" s="135"/>
      <c r="M71" s="136">
        <f t="shared" si="66"/>
        <v>0</v>
      </c>
      <c r="N71" s="69"/>
      <c r="O71" s="33" t="e">
        <f t="shared" si="67"/>
        <v>#DIV/0!</v>
      </c>
      <c r="P71" s="34"/>
      <c r="Q71" s="34"/>
      <c r="R71" s="34" t="str">
        <f t="shared" si="68"/>
        <v/>
      </c>
      <c r="S71" s="31"/>
      <c r="T71" s="31"/>
      <c r="U71" s="31"/>
      <c r="V71" s="31"/>
      <c r="W71" s="31"/>
      <c r="X71" s="31"/>
      <c r="BB71" s="73"/>
      <c r="BC71" s="96"/>
    </row>
    <row r="72" spans="1:55" ht="18.75" hidden="1" customHeight="1" outlineLevel="1" x14ac:dyDescent="0.2">
      <c r="A72" s="61"/>
      <c r="B72" s="31" t="str">
        <f t="shared" si="63"/>
        <v/>
      </c>
      <c r="C72" s="79"/>
      <c r="D72" s="20" t="s">
        <v>43</v>
      </c>
      <c r="F72" s="44"/>
      <c r="G72" s="44"/>
      <c r="H72" s="69"/>
      <c r="I72" s="68">
        <f t="shared" si="64"/>
        <v>0</v>
      </c>
      <c r="J72" s="72">
        <f t="shared" si="69"/>
        <v>0</v>
      </c>
      <c r="K72" s="73"/>
      <c r="L72" s="135"/>
      <c r="M72" s="136">
        <f t="shared" si="66"/>
        <v>0</v>
      </c>
      <c r="N72" s="69"/>
      <c r="O72" s="33" t="e">
        <f t="shared" si="67"/>
        <v>#DIV/0!</v>
      </c>
      <c r="P72" s="34"/>
      <c r="Q72" s="34"/>
      <c r="R72" s="34" t="str">
        <f t="shared" si="68"/>
        <v/>
      </c>
      <c r="S72" s="31"/>
      <c r="T72" s="31"/>
      <c r="U72" s="31"/>
      <c r="V72" s="31"/>
      <c r="W72" s="31"/>
      <c r="X72" s="31"/>
      <c r="BB72" s="73"/>
      <c r="BC72" s="96"/>
    </row>
    <row r="73" spans="1:55" ht="18.75" hidden="1" customHeight="1" outlineLevel="1" x14ac:dyDescent="0.2">
      <c r="A73" s="61"/>
      <c r="B73" s="31" t="str">
        <f t="shared" si="63"/>
        <v/>
      </c>
      <c r="C73" s="79"/>
      <c r="D73" s="20" t="s">
        <v>44</v>
      </c>
      <c r="F73" s="44"/>
      <c r="G73" s="44"/>
      <c r="H73" s="69"/>
      <c r="I73" s="68">
        <f t="shared" si="64"/>
        <v>0</v>
      </c>
      <c r="J73" s="72">
        <f>NETWORKDAYS(F73,G73)</f>
        <v>0</v>
      </c>
      <c r="K73" s="73"/>
      <c r="L73" s="135"/>
      <c r="M73" s="136">
        <f t="shared" si="66"/>
        <v>0</v>
      </c>
      <c r="N73" s="69"/>
      <c r="O73" s="33" t="e">
        <f t="shared" si="67"/>
        <v>#DIV/0!</v>
      </c>
      <c r="P73" s="34"/>
      <c r="Q73" s="34"/>
      <c r="R73" s="34" t="str">
        <f t="shared" si="68"/>
        <v/>
      </c>
      <c r="S73" s="31"/>
      <c r="T73" s="31"/>
      <c r="U73" s="31"/>
      <c r="V73" s="31"/>
      <c r="W73" s="31"/>
      <c r="X73" s="31"/>
      <c r="BB73" s="73"/>
      <c r="BC73" s="96"/>
    </row>
    <row r="74" spans="1:55" ht="18.75" hidden="1" customHeight="1" outlineLevel="1" x14ac:dyDescent="0.2">
      <c r="A74" s="61"/>
      <c r="B74" s="31" t="str">
        <f t="shared" si="63"/>
        <v/>
      </c>
      <c r="C74" s="79"/>
      <c r="D74" s="20" t="s">
        <v>45</v>
      </c>
      <c r="F74" s="90"/>
      <c r="G74" s="90"/>
      <c r="H74" s="91"/>
      <c r="I74" s="92">
        <f t="shared" si="64"/>
        <v>0</v>
      </c>
      <c r="J74" s="93">
        <f t="shared" ref="J74:J75" si="70">NETWORKDAYS(F74,G74)</f>
        <v>0</v>
      </c>
      <c r="K74" s="89"/>
      <c r="L74" s="137"/>
      <c r="M74" s="136">
        <f t="shared" si="66"/>
        <v>0</v>
      </c>
      <c r="N74" s="91"/>
      <c r="O74" s="33" t="e">
        <f t="shared" si="67"/>
        <v>#DIV/0!</v>
      </c>
      <c r="P74" s="34"/>
      <c r="Q74" s="34"/>
      <c r="R74" s="34" t="str">
        <f t="shared" si="68"/>
        <v/>
      </c>
      <c r="S74" s="31"/>
      <c r="T74" s="31"/>
      <c r="U74" s="31"/>
      <c r="V74" s="31"/>
      <c r="W74" s="31"/>
      <c r="X74" s="31"/>
      <c r="BB74" s="89"/>
      <c r="BC74" s="96"/>
    </row>
    <row r="75" spans="1:55" ht="18.75" hidden="1" customHeight="1" outlineLevel="1" x14ac:dyDescent="0.2">
      <c r="A75" s="61"/>
      <c r="B75" s="31" t="str">
        <f t="shared" si="63"/>
        <v/>
      </c>
      <c r="C75" s="79"/>
      <c r="D75" s="20" t="s">
        <v>46</v>
      </c>
      <c r="F75" s="89"/>
      <c r="G75" s="89"/>
      <c r="H75" s="89"/>
      <c r="I75" s="92">
        <f t="shared" si="64"/>
        <v>0</v>
      </c>
      <c r="J75" s="93">
        <f t="shared" si="70"/>
        <v>0</v>
      </c>
      <c r="K75" s="89"/>
      <c r="L75" s="137"/>
      <c r="M75" s="136">
        <f t="shared" si="66"/>
        <v>0</v>
      </c>
      <c r="N75" s="91"/>
      <c r="O75" s="33" t="e">
        <f t="shared" si="67"/>
        <v>#DIV/0!</v>
      </c>
      <c r="P75" s="34"/>
      <c r="Q75" s="34"/>
      <c r="R75" s="34" t="str">
        <f t="shared" si="68"/>
        <v/>
      </c>
      <c r="S75" s="31"/>
      <c r="T75" s="31"/>
      <c r="U75" s="31"/>
      <c r="V75" s="31"/>
      <c r="W75" s="31"/>
      <c r="X75" s="31"/>
      <c r="BB75" s="89"/>
      <c r="BC75" s="96"/>
    </row>
    <row r="76" spans="1:55" s="32" customFormat="1" ht="18.75" hidden="1" customHeight="1" outlineLevel="1" collapsed="1" x14ac:dyDescent="0.2">
      <c r="A76" s="61"/>
      <c r="B76" s="103"/>
      <c r="C76" s="99"/>
      <c r="D76" s="100" t="s">
        <v>19</v>
      </c>
      <c r="E76" s="99"/>
      <c r="F76" s="101"/>
      <c r="G76" s="101"/>
      <c r="H76" s="101"/>
      <c r="I76" s="102"/>
      <c r="J76" s="102"/>
      <c r="K76" s="101"/>
      <c r="L76" s="138"/>
      <c r="M76" s="138"/>
      <c r="N76" s="101"/>
      <c r="O76" s="99"/>
      <c r="P76" s="102"/>
      <c r="Q76" s="102"/>
      <c r="R76" s="102"/>
      <c r="S76" s="99"/>
      <c r="T76" s="99"/>
      <c r="U76" s="99"/>
      <c r="V76" s="99"/>
      <c r="W76" s="99"/>
      <c r="X76" s="99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1"/>
      <c r="BC76" s="97"/>
    </row>
    <row r="77" spans="1:55" ht="18.75" customHeight="1" collapsed="1" x14ac:dyDescent="0.2">
      <c r="A77" s="114"/>
      <c r="B77" s="117"/>
      <c r="C77" s="115"/>
      <c r="D77" s="115"/>
      <c r="E77" s="115"/>
      <c r="F77" s="116"/>
      <c r="G77" s="116"/>
      <c r="H77" s="116"/>
      <c r="I77" s="117"/>
      <c r="J77" s="117"/>
      <c r="K77" s="116"/>
      <c r="L77" s="140"/>
      <c r="M77" s="140"/>
      <c r="N77" s="116"/>
      <c r="O77" s="115"/>
      <c r="P77" s="117"/>
      <c r="Q77" s="117"/>
      <c r="R77" s="117"/>
      <c r="S77" s="115"/>
      <c r="T77" s="115"/>
      <c r="U77" s="115"/>
      <c r="V77" s="115"/>
      <c r="W77" s="115"/>
      <c r="X77" s="115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6"/>
      <c r="BC77" s="114"/>
    </row>
  </sheetData>
  <mergeCells count="19">
    <mergeCell ref="B10:B11"/>
    <mergeCell ref="C10:C11"/>
    <mergeCell ref="M10:M11"/>
    <mergeCell ref="P10:P11"/>
    <mergeCell ref="R10:R11"/>
    <mergeCell ref="D10:D11"/>
    <mergeCell ref="E10:E11"/>
    <mergeCell ref="F10:F11"/>
    <mergeCell ref="G10:G11"/>
    <mergeCell ref="I10:I11"/>
    <mergeCell ref="J10:J11"/>
    <mergeCell ref="L10:L11"/>
    <mergeCell ref="O10:O11"/>
    <mergeCell ref="Q10:Q11"/>
    <mergeCell ref="AN8:AT9"/>
    <mergeCell ref="AU8:BA9"/>
    <mergeCell ref="S8:Y9"/>
    <mergeCell ref="Z8:AF9"/>
    <mergeCell ref="AG8:AM9"/>
  </mergeCells>
  <conditionalFormatting sqref="L6">
    <cfRule type="dataBar" priority="186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{5C0CFADF-155B-A142-8D4B-67E0FA7AA5D9}</x14:id>
        </ext>
      </extLst>
    </cfRule>
  </conditionalFormatting>
  <conditionalFormatting sqref="E7">
    <cfRule type="dataBar" priority="176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{620CC3C7-5046-664C-AA1C-A73BDA667B8C}</x14:id>
        </ext>
      </extLst>
    </cfRule>
  </conditionalFormatting>
  <conditionalFormatting sqref="E8">
    <cfRule type="dataBar" priority="175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{6873488F-62B2-364A-9062-433F864474B6}</x14:id>
        </ext>
      </extLst>
    </cfRule>
  </conditionalFormatting>
  <conditionalFormatting sqref="E8">
    <cfRule type="dataBar" priority="173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{0D8C26FB-B41E-4448-9844-D1A9A48EC662}</x14:id>
        </ext>
      </extLst>
    </cfRule>
  </conditionalFormatting>
  <conditionalFormatting sqref="E7">
    <cfRule type="dataBar" priority="174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{F10EF27F-AF85-A14C-A0C3-A0FE8257FC4F}</x14:id>
        </ext>
      </extLst>
    </cfRule>
  </conditionalFormatting>
  <conditionalFormatting sqref="Q10">
    <cfRule type="iconSet" priority="165">
      <iconSet showValue="0">
        <cfvo type="percent" val="0"/>
        <cfvo type="num" val="2"/>
        <cfvo type="num" val="3"/>
      </iconSet>
    </cfRule>
  </conditionalFormatting>
  <conditionalFormatting sqref="H4">
    <cfRule type="dataBar" priority="158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{7B3CF873-357E-A647-BC30-9AFF96C1E7BB}</x14:id>
        </ext>
      </extLst>
    </cfRule>
  </conditionalFormatting>
  <conditionalFormatting sqref="J6">
    <cfRule type="dataBar" priority="157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{87A2AB96-98B6-B847-85BF-1DF5D4D6C379}</x14:id>
        </ext>
      </extLst>
    </cfRule>
  </conditionalFormatting>
  <conditionalFormatting sqref="J7">
    <cfRule type="dataBar" priority="156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{68B1D6D8-67E6-B445-B5B8-38ACEFED7594}</x14:id>
        </ext>
      </extLst>
    </cfRule>
  </conditionalFormatting>
  <conditionalFormatting sqref="K13:K22 K50:K51 K63:K64 K76 K25 K37:K38">
    <cfRule type="colorScale" priority="152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4">
    <cfRule type="dataBar" priority="148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{0DE24534-D631-2844-A995-0DD7868D1E8C}</x14:id>
        </ext>
      </extLst>
    </cfRule>
  </conditionalFormatting>
  <conditionalFormatting sqref="N13:N22 N50:N51 N63:N64 N76 N25:N35 N37:N38">
    <cfRule type="colorScale" priority="147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39:N48">
    <cfRule type="colorScale" priority="146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52:N61">
    <cfRule type="colorScale" priority="145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65:N74">
    <cfRule type="colorScale" priority="144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4">
    <cfRule type="dataBar" priority="143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{17CACD62-285D-894E-83AB-BACF05A67A32}</x14:id>
        </ext>
      </extLst>
    </cfRule>
  </conditionalFormatting>
  <conditionalFormatting sqref="S10:BA76">
    <cfRule type="expression" dxfId="15" priority="111">
      <formula>AND(TODAY()&gt;=S$10,TODAY()&lt;T$10)</formula>
    </cfRule>
  </conditionalFormatting>
  <conditionalFormatting sqref="K24">
    <cfRule type="colorScale" priority="102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24">
    <cfRule type="colorScale" priority="101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26:K35">
    <cfRule type="colorScale" priority="89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39:K48">
    <cfRule type="colorScale" priority="88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52:K61">
    <cfRule type="colorScale" priority="87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K65:K74">
    <cfRule type="colorScale" priority="86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F65:F74 F52:F61 F39:F48 F26:F35 F13:F24 F37 F50 F63 F76">
    <cfRule type="colorScale" priority="73">
      <colorScale>
        <cfvo type="min"/>
        <cfvo type="max"/>
        <color rgb="FF4BACC6"/>
        <color rgb="FFE5DFEC"/>
      </colorScale>
    </cfRule>
  </conditionalFormatting>
  <conditionalFormatting sqref="G65:G74 G52:G61 G39:G48 G26:G35 G13:G24 G37 G50 G63 G76">
    <cfRule type="colorScale" priority="72">
      <colorScale>
        <cfvo type="min"/>
        <cfvo type="max"/>
        <color rgb="FF4BACC6"/>
        <color rgb="FFE5DFEC"/>
      </colorScale>
    </cfRule>
  </conditionalFormatting>
  <conditionalFormatting sqref="P65:P76 P52:P63 P39:P50 P26:P37 P13:P24">
    <cfRule type="iconSet" priority="63">
      <iconSet showValue="0">
        <cfvo type="percent" val="0"/>
        <cfvo type="num" val="2"/>
        <cfvo type="num" val="3"/>
      </iconSet>
    </cfRule>
  </conditionalFormatting>
  <conditionalFormatting sqref="Q65:Q76 Q52:Q63 Q39:Q50 Q32:Q37 Q19:Q24">
    <cfRule type="iconSet" priority="62">
      <iconSet iconSet="3Flags" showValue="0">
        <cfvo type="percent" val="0"/>
        <cfvo type="num" val="2"/>
        <cfvo type="num" val="3"/>
      </iconSet>
    </cfRule>
  </conditionalFormatting>
  <conditionalFormatting sqref="S65:BA76 S52:BA63 S39:BA50 S26:BA37 S12:BA24">
    <cfRule type="expression" dxfId="14" priority="57">
      <formula>AND(LAUNCH_DATE&lt;=(S$10),ROUNDDOWN((DONE_DATE-LAUNCH_DATE+1)*PROGRESS,0)+LAUNCH_DATE-1&gt;=(S$10))</formula>
    </cfRule>
  </conditionalFormatting>
  <conditionalFormatting sqref="S65:BA76 S52:BA63 S39:BA50 S26:BA37 S13:BA24">
    <cfRule type="expression" dxfId="13" priority="58">
      <formula>AND(DONE_DATE&gt;=(S$10),LAUNCH_DATE&lt;(T$10))</formula>
    </cfRule>
    <cfRule type="expression" dxfId="12" priority="67">
      <formula>WEEKDAY(S$10,2)&gt;5</formula>
    </cfRule>
  </conditionalFormatting>
  <conditionalFormatting sqref="M65:M74 M52:M61 M39:M48 M26:M35 M13:M22 M24 M37 M50 M63 M76:M77">
    <cfRule type="containsText" dxfId="11" priority="50" operator="containsText" text="X">
      <formula>NOT(ISERROR(SEARCH("X",M13)))</formula>
    </cfRule>
  </conditionalFormatting>
  <conditionalFormatting sqref="K23">
    <cfRule type="colorScale" priority="45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23">
    <cfRule type="colorScale" priority="44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O23">
    <cfRule type="dataBar" priority="42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{1A55DBC7-917B-EB4D-A5A0-34D6C11B26A3}</x14:id>
        </ext>
      </extLst>
    </cfRule>
    <cfRule type="cellIs" dxfId="10" priority="43" operator="between">
      <formula>0.01</formula>
      <formula>0.19</formula>
    </cfRule>
  </conditionalFormatting>
  <conditionalFormatting sqref="M23">
    <cfRule type="containsText" dxfId="9" priority="41" operator="containsText" text="X">
      <formula>NOT(ISERROR(SEARCH("X",M23)))</formula>
    </cfRule>
  </conditionalFormatting>
  <conditionalFormatting sqref="K36">
    <cfRule type="colorScale" priority="38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36">
    <cfRule type="colorScale" priority="37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O36">
    <cfRule type="dataBar" priority="35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{C0B290BF-9BF0-EA44-A195-EB8F4F7784C7}</x14:id>
        </ext>
      </extLst>
    </cfRule>
    <cfRule type="cellIs" dxfId="8" priority="36" operator="between">
      <formula>0.01</formula>
      <formula>0.19</formula>
    </cfRule>
  </conditionalFormatting>
  <conditionalFormatting sqref="M36">
    <cfRule type="containsText" dxfId="7" priority="34" operator="containsText" text="X">
      <formula>NOT(ISERROR(SEARCH("X",M36)))</formula>
    </cfRule>
  </conditionalFormatting>
  <conditionalFormatting sqref="K49">
    <cfRule type="colorScale" priority="31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49">
    <cfRule type="colorScale" priority="30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O49">
    <cfRule type="dataBar" priority="28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{6CE6760D-DD71-1747-8E43-1595D22CF50E}</x14:id>
        </ext>
      </extLst>
    </cfRule>
    <cfRule type="cellIs" dxfId="6" priority="29" operator="between">
      <formula>0.01</formula>
      <formula>0.19</formula>
    </cfRule>
  </conditionalFormatting>
  <conditionalFormatting sqref="M49">
    <cfRule type="containsText" dxfId="5" priority="27" operator="containsText" text="X">
      <formula>NOT(ISERROR(SEARCH("X",M49)))</formula>
    </cfRule>
  </conditionalFormatting>
  <conditionalFormatting sqref="K62">
    <cfRule type="colorScale" priority="24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62">
    <cfRule type="colorScale" priority="23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O62">
    <cfRule type="dataBar" priority="2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{806921F7-67D8-E84E-BB59-A9605FE630B6}</x14:id>
        </ext>
      </extLst>
    </cfRule>
    <cfRule type="cellIs" dxfId="4" priority="22" operator="between">
      <formula>0.01</formula>
      <formula>0.19</formula>
    </cfRule>
  </conditionalFormatting>
  <conditionalFormatting sqref="M62">
    <cfRule type="containsText" dxfId="3" priority="20" operator="containsText" text="X">
      <formula>NOT(ISERROR(SEARCH("X",M62)))</formula>
    </cfRule>
  </conditionalFormatting>
  <conditionalFormatting sqref="K75">
    <cfRule type="colorScale" priority="17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N75">
    <cfRule type="colorScale" priority="16">
      <colorScale>
        <cfvo type="min"/>
        <cfvo type="percentile" val="50"/>
        <cfvo type="max"/>
        <color rgb="FFFCE5CD"/>
        <color rgb="FF4BACC6"/>
        <color rgb="FFE5DFEC"/>
      </colorScale>
    </cfRule>
  </conditionalFormatting>
  <conditionalFormatting sqref="O75">
    <cfRule type="dataBar" priority="14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{2B6D3D8F-30BB-8B45-A3FF-3984DB1517F9}</x14:id>
        </ext>
      </extLst>
    </cfRule>
    <cfRule type="cellIs" dxfId="2" priority="15" operator="between">
      <formula>0.01</formula>
      <formula>0.19</formula>
    </cfRule>
  </conditionalFormatting>
  <conditionalFormatting sqref="M75">
    <cfRule type="containsText" dxfId="1" priority="13" operator="containsText" text="X">
      <formula>NOT(ISERROR(SEARCH("X",M75)))</formula>
    </cfRule>
  </conditionalFormatting>
  <conditionalFormatting sqref="F36">
    <cfRule type="colorScale" priority="12">
      <colorScale>
        <cfvo type="min"/>
        <cfvo type="max"/>
        <color rgb="FF4BACC6"/>
        <color rgb="FFE5DFEC"/>
      </colorScale>
    </cfRule>
  </conditionalFormatting>
  <conditionalFormatting sqref="G36">
    <cfRule type="colorScale" priority="11">
      <colorScale>
        <cfvo type="min"/>
        <cfvo type="max"/>
        <color rgb="FF4BACC6"/>
        <color rgb="FFE5DFEC"/>
      </colorScale>
    </cfRule>
  </conditionalFormatting>
  <conditionalFormatting sqref="F49">
    <cfRule type="colorScale" priority="10">
      <colorScale>
        <cfvo type="min"/>
        <cfvo type="max"/>
        <color rgb="FF4BACC6"/>
        <color rgb="FFE5DFEC"/>
      </colorScale>
    </cfRule>
  </conditionalFormatting>
  <conditionalFormatting sqref="G49">
    <cfRule type="colorScale" priority="9">
      <colorScale>
        <cfvo type="min"/>
        <cfvo type="max"/>
        <color rgb="FF4BACC6"/>
        <color rgb="FFE5DFEC"/>
      </colorScale>
    </cfRule>
  </conditionalFormatting>
  <conditionalFormatting sqref="F62">
    <cfRule type="colorScale" priority="8">
      <colorScale>
        <cfvo type="min"/>
        <cfvo type="max"/>
        <color rgb="FF4BACC6"/>
        <color rgb="FFE5DFEC"/>
      </colorScale>
    </cfRule>
  </conditionalFormatting>
  <conditionalFormatting sqref="G62">
    <cfRule type="colorScale" priority="7">
      <colorScale>
        <cfvo type="min"/>
        <cfvo type="max"/>
        <color rgb="FF4BACC6"/>
        <color rgb="FFE5DFEC"/>
      </colorScale>
    </cfRule>
  </conditionalFormatting>
  <conditionalFormatting sqref="F75">
    <cfRule type="colorScale" priority="6">
      <colorScale>
        <cfvo type="min"/>
        <cfvo type="max"/>
        <color rgb="FF4BACC6"/>
        <color rgb="FFE5DFEC"/>
      </colorScale>
    </cfRule>
  </conditionalFormatting>
  <conditionalFormatting sqref="G75">
    <cfRule type="colorScale" priority="5">
      <colorScale>
        <cfvo type="min"/>
        <cfvo type="max"/>
        <color rgb="FF4BACC6"/>
        <color rgb="FFE5DFEC"/>
      </colorScale>
    </cfRule>
  </conditionalFormatting>
  <conditionalFormatting sqref="Q65:Q76 Q52:Q63 Q39:Q50 Q26:Q37 Q13:Q24">
    <cfRule type="iconSet" priority="3">
      <iconSet iconSet="3Flags" showValue="0">
        <cfvo type="percent" val="0"/>
        <cfvo type="num" val="2"/>
        <cfvo type="num" val="3"/>
      </iconSet>
    </cfRule>
  </conditionalFormatting>
  <conditionalFormatting sqref="P26:P31">
    <cfRule type="iconSet" priority="2">
      <iconSet showValue="0">
        <cfvo type="percent" val="0"/>
        <cfvo type="num" val="2"/>
        <cfvo type="num" val="3"/>
      </iconSet>
    </cfRule>
  </conditionalFormatting>
  <conditionalFormatting sqref="Q26:Q31">
    <cfRule type="iconSet" priority="1">
      <iconSet iconSet="3Flags" showValue="0">
        <cfvo type="percent" val="0"/>
        <cfvo type="num" val="2"/>
        <cfvo type="num" val="3"/>
      </iconSet>
    </cfRule>
  </conditionalFormatting>
  <conditionalFormatting sqref="O65:O74 O52:O61 O39:O48 O26:O35 O13:O22 O24 O37 O50 O63">
    <cfRule type="dataBar" priority="64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{FCD36B16-9B40-C047-98D3-691E0581F882}</x14:id>
        </ext>
      </extLst>
    </cfRule>
    <cfRule type="cellIs" dxfId="0" priority="65" operator="between">
      <formula>0.001</formula>
      <formula>0.19</formula>
    </cfRule>
  </conditionalFormatting>
  <dataValidations disablePrompts="1" count="1">
    <dataValidation type="list" allowBlank="1" sqref="F8" xr:uid="{CFD8075B-1BC5-5246-9CD6-0C8B32F30B23}">
      <formula1>SCROLL</formula1>
    </dataValidation>
  </dataValidations>
  <pageMargins left="0.7" right="0.7" top="0.75" bottom="0.75" header="0.3" footer="0.3"/>
  <pageSetup orientation="portrait" r:id="rId1"/>
  <ignoredErrors>
    <ignoredError sqref="O18:O23 O52:O62 O39:O49 O26:O36 O65:O75" evalError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0CFADF-155B-A142-8D4B-67E0FA7AA5D9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L6</xm:sqref>
        </x14:conditionalFormatting>
        <x14:conditionalFormatting xmlns:xm="http://schemas.microsoft.com/office/excel/2006/main">
          <x14:cfRule type="dataBar" id="{620CC3C7-5046-664C-AA1C-A73BDA667B8C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6873488F-62B2-364A-9062-433F864474B6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0D8C26FB-B41E-4448-9844-D1A9A48EC662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F10EF27F-AF85-A14C-A0C3-A0FE8257FC4F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7B3CF873-357E-A647-BC30-9AFF96C1E7BB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H4</xm:sqref>
        </x14:conditionalFormatting>
        <x14:conditionalFormatting xmlns:xm="http://schemas.microsoft.com/office/excel/2006/main">
          <x14:cfRule type="dataBar" id="{87A2AB96-98B6-B847-85BF-1DF5D4D6C379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68B1D6D8-67E6-B445-B5B8-38ACEFED7594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J7</xm:sqref>
        </x14:conditionalFormatting>
        <x14:conditionalFormatting xmlns:xm="http://schemas.microsoft.com/office/excel/2006/main">
          <x14:cfRule type="dataBar" id="{0DE24534-D631-2844-A995-0DD7868D1E8C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K4</xm:sqref>
        </x14:conditionalFormatting>
        <x14:conditionalFormatting xmlns:xm="http://schemas.microsoft.com/office/excel/2006/main">
          <x14:cfRule type="dataBar" id="{17CACD62-285D-894E-83AB-BACF05A67A32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N4</xm:sqref>
        </x14:conditionalFormatting>
        <x14:conditionalFormatting xmlns:xm="http://schemas.microsoft.com/office/excel/2006/main">
          <x14:cfRule type="dataBar" id="{1A55DBC7-917B-EB4D-A5A0-34D6C11B26A3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O23</xm:sqref>
        </x14:conditionalFormatting>
        <x14:conditionalFormatting xmlns:xm="http://schemas.microsoft.com/office/excel/2006/main">
          <x14:cfRule type="dataBar" id="{C0B290BF-9BF0-EA44-A195-EB8F4F7784C7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O36</xm:sqref>
        </x14:conditionalFormatting>
        <x14:conditionalFormatting xmlns:xm="http://schemas.microsoft.com/office/excel/2006/main">
          <x14:cfRule type="dataBar" id="{6CE6760D-DD71-1747-8E43-1595D22CF50E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O49</xm:sqref>
        </x14:conditionalFormatting>
        <x14:conditionalFormatting xmlns:xm="http://schemas.microsoft.com/office/excel/2006/main">
          <x14:cfRule type="dataBar" id="{806921F7-67D8-E84E-BB59-A9605FE630B6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O62</xm:sqref>
        </x14:conditionalFormatting>
        <x14:conditionalFormatting xmlns:xm="http://schemas.microsoft.com/office/excel/2006/main">
          <x14:cfRule type="dataBar" id="{2B6D3D8F-30BB-8B45-A3FF-3984DB1517F9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O75</xm:sqref>
        </x14:conditionalFormatting>
        <x14:conditionalFormatting xmlns:xm="http://schemas.microsoft.com/office/excel/2006/main">
          <x14:cfRule type="dataBar" id="{FCD36B16-9B40-C047-98D3-691E0581F882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O65:O74 O52:O61 O39:O48 O26:O35 O13:O22 O24 O37 O50 O63</xm:sqref>
        </x14:conditionalFormatting>
        <x14:conditionalFormatting xmlns:xm="http://schemas.microsoft.com/office/excel/2006/main">
          <x14:cfRule type="iconSet" priority="71" id="{CBA066C3-715F-EE44-9BF3-084F31EADB36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3TrafficLights1" iconId="0"/>
              <x14:cfIcon iconSet="5Quarters" iconId="0"/>
              <x14:cfIcon iconSet="5Quarters" iconId="0"/>
              <x14:cfIcon iconSet="3Symbols" iconId="2"/>
            </x14:iconSet>
          </x14:cfRule>
          <xm:sqref>C71:C1048576 C32:C38 C6:C12 C14:C25 C1:C3 D4:D5 C45:C51 C58:C64</xm:sqref>
        </x14:conditionalFormatting>
        <x14:conditionalFormatting xmlns:xm="http://schemas.microsoft.com/office/excel/2006/main">
          <x14:cfRule type="iconSet" priority="69" id="{A507F463-DB10-EB40-9588-78259E994B78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3TrafficLights1" iconId="0"/>
              <x14:cfIcon iconSet="5Quarters" iconId="0"/>
              <x14:cfIcon iconSet="5Quarters" iconId="0"/>
              <x14:cfIcon iconSet="3Symbols" iconId="2"/>
            </x14:iconSet>
          </x14:cfRule>
          <xm:sqref>C4:C5</xm:sqref>
        </x14:conditionalFormatting>
        <x14:conditionalFormatting xmlns:xm="http://schemas.microsoft.com/office/excel/2006/main">
          <x14:cfRule type="iconSet" priority="66" id="{A9AD6467-A98C-464C-BD6F-57407DE15CE2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4RedToBlack" iconId="1"/>
              <x14:cfIcon iconSet="5Quarters" iconId="0"/>
              <x14:cfIcon iconSet="5Quarters" iconId="0"/>
              <x14:cfIcon iconSet="3Symbols" iconId="2"/>
            </x14:iconSet>
          </x14:cfRule>
          <xm:sqref>B13:B24 B26:B37 B39:B50 B52:B63 B65:B76</xm:sqref>
        </x14:conditionalFormatting>
        <x14:conditionalFormatting xmlns:xm="http://schemas.microsoft.com/office/excel/2006/main">
          <x14:cfRule type="iconSet" priority="61" id="{7F41DE3D-B563-9B4E-8302-45E9498E40D0}">
            <x14:iconSet iconSet="3Star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R13:R24 R26:R37 R39:R50 R52:R63 R65:R76</xm:sqref>
        </x14:conditionalFormatting>
        <x14:conditionalFormatting xmlns:xm="http://schemas.microsoft.com/office/excel/2006/main">
          <x14:cfRule type="iconSet" priority="49" id="{2B41EB83-35A8-F548-8388-9B84D17C981B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3TrafficLights1" iconId="0"/>
              <x14:cfIcon iconSet="5Quarters" iconId="0"/>
              <x14:cfIcon iconSet="5Quarters" iconId="0"/>
              <x14:cfIcon iconSet="3Symbols" iconId="2"/>
            </x14:iconSet>
          </x14:cfRule>
          <xm:sqref>C27:C31</xm:sqref>
        </x14:conditionalFormatting>
        <x14:conditionalFormatting xmlns:xm="http://schemas.microsoft.com/office/excel/2006/main">
          <x14:cfRule type="iconSet" priority="48" id="{8C9073B6-E0B1-874C-B7FD-8FC4598890A7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3TrafficLights1" iconId="0"/>
              <x14:cfIcon iconSet="5Quarters" iconId="0"/>
              <x14:cfIcon iconSet="5Quarters" iconId="0"/>
              <x14:cfIcon iconSet="3Symbols" iconId="2"/>
            </x14:iconSet>
          </x14:cfRule>
          <xm:sqref>C40:C44</xm:sqref>
        </x14:conditionalFormatting>
        <x14:conditionalFormatting xmlns:xm="http://schemas.microsoft.com/office/excel/2006/main">
          <x14:cfRule type="iconSet" priority="47" id="{4006F4D1-C304-0240-B041-AE82394EE694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3TrafficLights1" iconId="0"/>
              <x14:cfIcon iconSet="5Quarters" iconId="0"/>
              <x14:cfIcon iconSet="5Quarters" iconId="0"/>
              <x14:cfIcon iconSet="3Symbols" iconId="2"/>
            </x14:iconSet>
          </x14:cfRule>
          <xm:sqref>C53:C57</xm:sqref>
        </x14:conditionalFormatting>
        <x14:conditionalFormatting xmlns:xm="http://schemas.microsoft.com/office/excel/2006/main">
          <x14:cfRule type="iconSet" priority="46" id="{AEAAA887-57D6-124D-A869-7836525AF8DA}">
            <x14:iconSet iconSet="4TrafficLights" showValue="0" custom="1">
              <x14:cfvo type="percent">
                <xm:f>0</xm:f>
              </x14:cfvo>
              <x14:cfvo type="num">
                <xm:f>0.01</xm:f>
              </x14:cfvo>
              <x14:cfvo type="num">
                <xm:f>0.5</xm:f>
              </x14:cfvo>
              <x14:cfvo type="num">
                <xm:f>1</xm:f>
              </x14:cfvo>
              <x14:cfIcon iconSet="3TrafficLights1" iconId="0"/>
              <x14:cfIcon iconSet="5Quarters" iconId="0"/>
              <x14:cfIcon iconSet="5Quarters" iconId="0"/>
              <x14:cfIcon iconSet="3Symbols" iconId="2"/>
            </x14:iconSet>
          </x14:cfRule>
          <xm:sqref>C66:C70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A99A1-895A-E741-8AFA-D60419F61563}">
  <dimension ref="A1:N48"/>
  <sheetViews>
    <sheetView tabSelected="1" topLeftCell="A18" workbookViewId="0">
      <selection activeCell="M48" sqref="M48"/>
    </sheetView>
  </sheetViews>
  <sheetFormatPr baseColWidth="10" defaultColWidth="10.83203125" defaultRowHeight="16" x14ac:dyDescent="0.2"/>
  <cols>
    <col min="1" max="3" width="5.6640625" style="2" customWidth="1"/>
    <col min="4" max="8" width="14.33203125" style="2" customWidth="1"/>
    <col min="9" max="9" width="5.6640625" style="2" customWidth="1"/>
    <col min="10" max="10" width="7.33203125" style="2" customWidth="1"/>
    <col min="11" max="16" width="10.83203125" style="2"/>
    <col min="17" max="17" width="9.5" style="2" customWidth="1"/>
    <col min="18" max="16384" width="10.83203125" style="2"/>
  </cols>
  <sheetData>
    <row r="1" spans="1:14" ht="16" customHeight="1" x14ac:dyDescent="0.2">
      <c r="A1" s="1"/>
      <c r="B1" s="1"/>
      <c r="C1" s="1"/>
      <c r="D1" s="1"/>
      <c r="E1" s="1"/>
      <c r="F1" s="1"/>
      <c r="G1" s="1"/>
      <c r="H1" s="1"/>
      <c r="I1" s="1"/>
      <c r="K1"/>
      <c r="L1"/>
      <c r="M1"/>
      <c r="N1"/>
    </row>
    <row r="2" spans="1:14" ht="16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4" ht="16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14" ht="16" customHeight="1" x14ac:dyDescent="0.2">
      <c r="A4" s="3"/>
      <c r="B4" s="3"/>
      <c r="C4" s="3"/>
      <c r="D4" s="3"/>
      <c r="E4" s="3"/>
      <c r="F4" s="3"/>
      <c r="G4" s="3"/>
      <c r="H4" s="3"/>
      <c r="I4" s="3"/>
    </row>
    <row r="5" spans="1:14" ht="16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4" ht="16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14" ht="16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4" ht="16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14" ht="16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14" ht="16" customHeight="1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14" s="4" customFormat="1" x14ac:dyDescent="0.2">
      <c r="C11" s="8"/>
    </row>
    <row r="12" spans="1:14" s="4" customFormat="1" ht="20" x14ac:dyDescent="0.2">
      <c r="C12" s="5" t="s">
        <v>47</v>
      </c>
    </row>
    <row r="13" spans="1:14" s="4" customFormat="1" x14ac:dyDescent="0.2">
      <c r="C13" s="6" t="s">
        <v>48</v>
      </c>
    </row>
    <row r="14" spans="1:14" s="4" customFormat="1" x14ac:dyDescent="0.2">
      <c r="C14" s="6"/>
    </row>
    <row r="15" spans="1:14" s="4" customFormat="1" x14ac:dyDescent="0.2">
      <c r="C15" s="7" t="s">
        <v>1</v>
      </c>
    </row>
    <row r="16" spans="1:14" s="4" customFormat="1" x14ac:dyDescent="0.2">
      <c r="C16" s="12" t="s">
        <v>49</v>
      </c>
    </row>
    <row r="17" spans="3:3" s="4" customFormat="1" x14ac:dyDescent="0.2"/>
    <row r="18" spans="3:3" s="4" customFormat="1" x14ac:dyDescent="0.2"/>
    <row r="19" spans="3:3" s="4" customFormat="1" ht="20" x14ac:dyDescent="0.2">
      <c r="C19" s="11" t="s">
        <v>50</v>
      </c>
    </row>
    <row r="20" spans="3:3" s="4" customFormat="1" x14ac:dyDescent="0.2"/>
    <row r="21" spans="3:3" s="4" customFormat="1" ht="20" x14ac:dyDescent="0.2">
      <c r="C21" s="10" t="s">
        <v>51</v>
      </c>
    </row>
    <row r="22" spans="3:3" s="4" customFormat="1" x14ac:dyDescent="0.2">
      <c r="C22" s="141" t="s">
        <v>52</v>
      </c>
    </row>
    <row r="23" spans="3:3" s="4" customFormat="1" x14ac:dyDescent="0.2">
      <c r="C23" s="141" t="s">
        <v>53</v>
      </c>
    </row>
    <row r="24" spans="3:3" s="4" customFormat="1" x14ac:dyDescent="0.2">
      <c r="C24" s="141" t="s">
        <v>54</v>
      </c>
    </row>
    <row r="25" spans="3:3" s="4" customFormat="1" x14ac:dyDescent="0.2">
      <c r="C25" s="141" t="s">
        <v>55</v>
      </c>
    </row>
    <row r="26" spans="3:3" s="4" customFormat="1" x14ac:dyDescent="0.2">
      <c r="C26" s="141" t="s">
        <v>56</v>
      </c>
    </row>
    <row r="27" spans="3:3" s="4" customFormat="1" x14ac:dyDescent="0.2">
      <c r="C27" s="141" t="s">
        <v>57</v>
      </c>
    </row>
    <row r="28" spans="3:3" s="4" customFormat="1" x14ac:dyDescent="0.2">
      <c r="C28" s="141" t="s">
        <v>58</v>
      </c>
    </row>
    <row r="29" spans="3:3" s="4" customFormat="1" x14ac:dyDescent="0.2">
      <c r="C29" s="141" t="s">
        <v>59</v>
      </c>
    </row>
    <row r="30" spans="3:3" s="4" customFormat="1" x14ac:dyDescent="0.2">
      <c r="C30" s="141" t="s">
        <v>2</v>
      </c>
    </row>
    <row r="31" spans="3:3" s="4" customFormat="1" x14ac:dyDescent="0.2">
      <c r="C31" s="141" t="s">
        <v>60</v>
      </c>
    </row>
    <row r="32" spans="3:3" s="4" customFormat="1" x14ac:dyDescent="0.2">
      <c r="C32" s="141"/>
    </row>
    <row r="33" spans="1:9" s="4" customFormat="1" ht="20" x14ac:dyDescent="0.2">
      <c r="C33" s="142" t="s">
        <v>61</v>
      </c>
    </row>
    <row r="34" spans="1:9" s="4" customFormat="1" x14ac:dyDescent="0.2">
      <c r="C34" s="141" t="s">
        <v>62</v>
      </c>
    </row>
    <row r="35" spans="1:9" s="4" customFormat="1" x14ac:dyDescent="0.2">
      <c r="C35" s="141" t="s">
        <v>63</v>
      </c>
    </row>
    <row r="36" spans="1:9" s="4" customFormat="1" x14ac:dyDescent="0.2">
      <c r="C36" s="141" t="s">
        <v>64</v>
      </c>
    </row>
    <row r="37" spans="1:9" s="4" customFormat="1" x14ac:dyDescent="0.2">
      <c r="C37" s="141" t="s">
        <v>65</v>
      </c>
    </row>
    <row r="38" spans="1:9" s="4" customFormat="1" x14ac:dyDescent="0.2">
      <c r="C38" s="141" t="s">
        <v>66</v>
      </c>
    </row>
    <row r="39" spans="1:9" s="4" customFormat="1" x14ac:dyDescent="0.2">
      <c r="C39" s="141" t="s">
        <v>67</v>
      </c>
    </row>
    <row r="40" spans="1:9" s="4" customFormat="1" x14ac:dyDescent="0.2">
      <c r="C40" s="141"/>
    </row>
    <row r="41" spans="1:9" s="4" customFormat="1" ht="20" x14ac:dyDescent="0.2">
      <c r="C41" s="10" t="s">
        <v>68</v>
      </c>
    </row>
    <row r="42" spans="1:9" s="4" customFormat="1" x14ac:dyDescent="0.2">
      <c r="C42" s="141" t="s">
        <v>3</v>
      </c>
    </row>
    <row r="43" spans="1:9" s="4" customFormat="1" x14ac:dyDescent="0.2">
      <c r="C43" s="141" t="s">
        <v>69</v>
      </c>
    </row>
    <row r="44" spans="1:9" s="4" customFormat="1" x14ac:dyDescent="0.2">
      <c r="C44" s="141" t="s">
        <v>4</v>
      </c>
    </row>
    <row r="45" spans="1:9" s="4" customFormat="1" x14ac:dyDescent="0.2"/>
    <row r="46" spans="1:9" s="4" customFormat="1" ht="20" x14ac:dyDescent="0.2">
      <c r="C46" s="9"/>
    </row>
    <row r="47" spans="1:9" x14ac:dyDescent="0.2">
      <c r="A47" s="3"/>
      <c r="B47" s="3"/>
      <c r="C47" s="3"/>
      <c r="D47" s="3"/>
      <c r="E47" s="13"/>
      <c r="F47" s="3"/>
      <c r="G47" s="3"/>
      <c r="H47" s="3"/>
      <c r="I47" s="3"/>
    </row>
    <row r="48" spans="1:9" ht="85" customHeight="1" x14ac:dyDescent="0.2">
      <c r="A48" s="3"/>
      <c r="B48" s="3"/>
      <c r="C48" s="3"/>
      <c r="D48" s="3"/>
      <c r="E48" s="3"/>
      <c r="F48" s="3"/>
      <c r="G48" s="3"/>
      <c r="H48" s="3"/>
      <c r="I48" s="3"/>
    </row>
  </sheetData>
  <hyperlinks>
    <hyperlink ref="C16" r:id="rId1" tooltip="Go to Ricksoft-Inc.com" display="Learn More About WBS Gantt-Chart for Jira" xr:uid="{9F409C27-FCFE-FD40-A21A-7F2263BF31F4}"/>
    <hyperlink ref="C15" r:id="rId2" tooltip="Watch Video" xr:uid="{FA8694F0-49DC-0E41-BDF9-C4B0DEB10CAC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6991-8C14-8843-8A11-DC03F6365BD3}">
  <dimension ref="A1:M19"/>
  <sheetViews>
    <sheetView workbookViewId="0">
      <selection activeCell="J16" sqref="J16"/>
    </sheetView>
  </sheetViews>
  <sheetFormatPr baseColWidth="10" defaultColWidth="10.83203125" defaultRowHeight="16" x14ac:dyDescent="0.2"/>
  <cols>
    <col min="1" max="1" width="5.6640625" style="2" customWidth="1"/>
    <col min="2" max="2" width="10.83203125" style="2"/>
    <col min="3" max="7" width="14.33203125" style="2" customWidth="1"/>
    <col min="8" max="8" width="5.6640625" style="2" customWidth="1"/>
    <col min="9" max="9" width="7.33203125" style="2" customWidth="1"/>
    <col min="10" max="15" width="10.83203125" style="2"/>
    <col min="16" max="16" width="9.5" style="2" customWidth="1"/>
    <col min="17" max="16384" width="10.83203125" style="2"/>
  </cols>
  <sheetData>
    <row r="1" spans="1:13" ht="16" customHeight="1" x14ac:dyDescent="0.2">
      <c r="A1" s="1"/>
      <c r="B1" s="1"/>
      <c r="C1" s="1"/>
      <c r="D1" s="1"/>
      <c r="E1" s="1"/>
      <c r="F1" s="1"/>
      <c r="G1" s="1"/>
      <c r="H1" s="1"/>
      <c r="J1" s="126"/>
      <c r="K1"/>
      <c r="L1"/>
      <c r="M1"/>
    </row>
    <row r="2" spans="1:13" ht="16" customHeight="1" x14ac:dyDescent="0.2">
      <c r="A2" s="1"/>
      <c r="B2" s="1"/>
      <c r="C2" s="1"/>
      <c r="D2" s="1"/>
      <c r="E2" s="1"/>
      <c r="F2" s="1"/>
      <c r="G2" s="1"/>
      <c r="H2" s="1"/>
    </row>
    <row r="3" spans="1:13" ht="16" customHeight="1" x14ac:dyDescent="0.2">
      <c r="A3" s="1"/>
      <c r="B3" s="1"/>
      <c r="C3" s="1"/>
      <c r="D3" s="1"/>
      <c r="E3" s="1"/>
      <c r="F3" s="1"/>
      <c r="G3" s="1"/>
      <c r="H3" s="1"/>
    </row>
    <row r="4" spans="1:13" s="4" customFormat="1" x14ac:dyDescent="0.2">
      <c r="B4" s="6"/>
    </row>
    <row r="5" spans="1:13" s="4" customFormat="1" x14ac:dyDescent="0.2">
      <c r="B5" s="12" t="s">
        <v>70</v>
      </c>
    </row>
    <row r="6" spans="1:13" s="4" customFormat="1" x14ac:dyDescent="0.2">
      <c r="B6" s="14" t="s">
        <v>5</v>
      </c>
    </row>
    <row r="7" spans="1:13" s="4" customFormat="1" x14ac:dyDescent="0.2"/>
    <row r="8" spans="1:13" s="4" customFormat="1" x14ac:dyDescent="0.2">
      <c r="B8" s="15" t="s">
        <v>6</v>
      </c>
    </row>
    <row r="9" spans="1:13" s="4" customFormat="1" x14ac:dyDescent="0.2"/>
    <row r="10" spans="1:13" s="4" customFormat="1" x14ac:dyDescent="0.2">
      <c r="B10" s="166" t="s">
        <v>9</v>
      </c>
      <c r="C10" s="167"/>
      <c r="D10" s="167"/>
      <c r="E10" s="167"/>
      <c r="F10" s="167"/>
      <c r="G10" s="167"/>
      <c r="H10" s="167"/>
    </row>
    <row r="11" spans="1:13" s="4" customFormat="1" x14ac:dyDescent="0.2">
      <c r="B11" s="16"/>
    </row>
    <row r="12" spans="1:13" s="4" customFormat="1" x14ac:dyDescent="0.2">
      <c r="B12" s="16" t="s">
        <v>7</v>
      </c>
    </row>
    <row r="13" spans="1:13" s="4" customFormat="1" x14ac:dyDescent="0.2">
      <c r="B13" s="16"/>
    </row>
    <row r="14" spans="1:13" s="4" customFormat="1" x14ac:dyDescent="0.2">
      <c r="B14" s="166" t="s">
        <v>10</v>
      </c>
      <c r="C14" s="167"/>
      <c r="D14" s="167"/>
      <c r="E14" s="167"/>
      <c r="F14" s="167"/>
      <c r="G14" s="167"/>
      <c r="H14" s="167"/>
    </row>
    <row r="15" spans="1:13" s="4" customFormat="1" x14ac:dyDescent="0.2">
      <c r="B15" s="16" t="s">
        <v>11</v>
      </c>
    </row>
    <row r="16" spans="1:13" s="4" customFormat="1" x14ac:dyDescent="0.2">
      <c r="B16" s="16"/>
    </row>
    <row r="17" spans="2:2" s="4" customFormat="1" x14ac:dyDescent="0.2">
      <c r="B17" s="17" t="s">
        <v>8</v>
      </c>
    </row>
    <row r="18" spans="2:2" s="4" customFormat="1" x14ac:dyDescent="0.2">
      <c r="B18" s="16"/>
    </row>
    <row r="19" spans="2:2" s="4" customFormat="1" x14ac:dyDescent="0.2"/>
  </sheetData>
  <sheetProtection algorithmName="SHA-512" hashValue="iXV+1MnxFojqWPon6mwH6/dzVX3eEDtFRLckPxOnzt+B3AMxeFhPcm8KISUrNX8sivhWWSdn/xje1wt0cOis/Q==" saltValue="BcK/s1g9zH27+wIS8tiFaw==" spinCount="100000" sheet="1" objects="1" scenarios="1"/>
  <mergeCells count="2">
    <mergeCell ref="B10:H10"/>
    <mergeCell ref="B14:H14"/>
  </mergeCells>
  <hyperlinks>
    <hyperlink ref="B5" r:id="rId1" xr:uid="{E76093D0-9D90-094E-9CD0-CF45DAD91B00}"/>
    <hyperlink ref="B17" r:id="rId2" tooltip="License Agreement" xr:uid="{292F38B9-2185-0548-B1A4-591D64E89B49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0564-6255-EA41-B1B6-D9FECCC2DC41}">
  <dimension ref="A1:A53"/>
  <sheetViews>
    <sheetView showGridLines="0" workbookViewId="0">
      <selection activeCell="D44" sqref="D44"/>
    </sheetView>
  </sheetViews>
  <sheetFormatPr baseColWidth="10" defaultRowHeight="16" x14ac:dyDescent="0.2"/>
  <cols>
    <col min="1" max="1" width="7.33203125" bestFit="1" customWidth="1"/>
  </cols>
  <sheetData>
    <row r="1" spans="1:1" x14ac:dyDescent="0.2">
      <c r="A1" t="s">
        <v>38</v>
      </c>
    </row>
    <row r="2" spans="1:1" x14ac:dyDescent="0.2">
      <c r="A2">
        <v>1</v>
      </c>
    </row>
    <row r="3" spans="1:1" x14ac:dyDescent="0.2">
      <c r="A3">
        <v>2</v>
      </c>
    </row>
    <row r="4" spans="1:1" x14ac:dyDescent="0.2">
      <c r="A4">
        <v>3</v>
      </c>
    </row>
    <row r="5" spans="1:1" x14ac:dyDescent="0.2">
      <c r="A5">
        <v>4</v>
      </c>
    </row>
    <row r="6" spans="1:1" x14ac:dyDescent="0.2">
      <c r="A6">
        <v>5</v>
      </c>
    </row>
    <row r="7" spans="1:1" x14ac:dyDescent="0.2">
      <c r="A7">
        <v>6</v>
      </c>
    </row>
    <row r="8" spans="1:1" x14ac:dyDescent="0.2">
      <c r="A8">
        <v>7</v>
      </c>
    </row>
    <row r="9" spans="1:1" x14ac:dyDescent="0.2">
      <c r="A9">
        <v>8</v>
      </c>
    </row>
    <row r="10" spans="1:1" x14ac:dyDescent="0.2">
      <c r="A10">
        <v>9</v>
      </c>
    </row>
    <row r="11" spans="1:1" x14ac:dyDescent="0.2">
      <c r="A11">
        <v>10</v>
      </c>
    </row>
    <row r="12" spans="1:1" x14ac:dyDescent="0.2">
      <c r="A12">
        <v>11</v>
      </c>
    </row>
    <row r="13" spans="1:1" x14ac:dyDescent="0.2">
      <c r="A13">
        <v>12</v>
      </c>
    </row>
    <row r="14" spans="1:1" x14ac:dyDescent="0.2">
      <c r="A14">
        <v>13</v>
      </c>
    </row>
    <row r="15" spans="1:1" x14ac:dyDescent="0.2">
      <c r="A15">
        <v>14</v>
      </c>
    </row>
    <row r="16" spans="1:1" x14ac:dyDescent="0.2">
      <c r="A16">
        <v>15</v>
      </c>
    </row>
    <row r="17" spans="1:1" x14ac:dyDescent="0.2">
      <c r="A17">
        <v>16</v>
      </c>
    </row>
    <row r="18" spans="1:1" x14ac:dyDescent="0.2">
      <c r="A18">
        <v>17</v>
      </c>
    </row>
    <row r="19" spans="1:1" x14ac:dyDescent="0.2">
      <c r="A19">
        <v>18</v>
      </c>
    </row>
    <row r="20" spans="1:1" x14ac:dyDescent="0.2">
      <c r="A20">
        <v>19</v>
      </c>
    </row>
    <row r="21" spans="1:1" x14ac:dyDescent="0.2">
      <c r="A21">
        <v>20</v>
      </c>
    </row>
    <row r="22" spans="1:1" x14ac:dyDescent="0.2">
      <c r="A22">
        <v>21</v>
      </c>
    </row>
    <row r="23" spans="1:1" x14ac:dyDescent="0.2">
      <c r="A23">
        <v>22</v>
      </c>
    </row>
    <row r="24" spans="1:1" x14ac:dyDescent="0.2">
      <c r="A24">
        <v>23</v>
      </c>
    </row>
    <row r="25" spans="1:1" x14ac:dyDescent="0.2">
      <c r="A25">
        <v>24</v>
      </c>
    </row>
    <row r="26" spans="1:1" x14ac:dyDescent="0.2">
      <c r="A26">
        <v>25</v>
      </c>
    </row>
    <row r="27" spans="1:1" x14ac:dyDescent="0.2">
      <c r="A27">
        <v>26</v>
      </c>
    </row>
    <row r="28" spans="1:1" x14ac:dyDescent="0.2">
      <c r="A28">
        <v>27</v>
      </c>
    </row>
    <row r="29" spans="1:1" x14ac:dyDescent="0.2">
      <c r="A29">
        <v>28</v>
      </c>
    </row>
    <row r="30" spans="1:1" x14ac:dyDescent="0.2">
      <c r="A30">
        <v>29</v>
      </c>
    </row>
    <row r="31" spans="1:1" x14ac:dyDescent="0.2">
      <c r="A31">
        <v>30</v>
      </c>
    </row>
    <row r="32" spans="1:1" x14ac:dyDescent="0.2">
      <c r="A32">
        <v>31</v>
      </c>
    </row>
    <row r="33" spans="1:1" x14ac:dyDescent="0.2">
      <c r="A33">
        <v>32</v>
      </c>
    </row>
    <row r="34" spans="1:1" x14ac:dyDescent="0.2">
      <c r="A34">
        <v>33</v>
      </c>
    </row>
    <row r="35" spans="1:1" x14ac:dyDescent="0.2">
      <c r="A35">
        <v>34</v>
      </c>
    </row>
    <row r="36" spans="1:1" x14ac:dyDescent="0.2">
      <c r="A36">
        <v>35</v>
      </c>
    </row>
    <row r="37" spans="1:1" x14ac:dyDescent="0.2">
      <c r="A37">
        <v>36</v>
      </c>
    </row>
    <row r="38" spans="1:1" x14ac:dyDescent="0.2">
      <c r="A38">
        <v>37</v>
      </c>
    </row>
    <row r="39" spans="1:1" x14ac:dyDescent="0.2">
      <c r="A39">
        <v>38</v>
      </c>
    </row>
    <row r="40" spans="1:1" x14ac:dyDescent="0.2">
      <c r="A40">
        <v>39</v>
      </c>
    </row>
    <row r="41" spans="1:1" x14ac:dyDescent="0.2">
      <c r="A41">
        <v>40</v>
      </c>
    </row>
    <row r="42" spans="1:1" x14ac:dyDescent="0.2">
      <c r="A42">
        <v>41</v>
      </c>
    </row>
    <row r="43" spans="1:1" x14ac:dyDescent="0.2">
      <c r="A43">
        <v>42</v>
      </c>
    </row>
    <row r="44" spans="1:1" x14ac:dyDescent="0.2">
      <c r="A44">
        <v>43</v>
      </c>
    </row>
    <row r="45" spans="1:1" x14ac:dyDescent="0.2">
      <c r="A45">
        <v>44</v>
      </c>
    </row>
    <row r="46" spans="1:1" x14ac:dyDescent="0.2">
      <c r="A46">
        <v>45</v>
      </c>
    </row>
    <row r="47" spans="1:1" x14ac:dyDescent="0.2">
      <c r="A47">
        <v>46</v>
      </c>
    </row>
    <row r="48" spans="1:1" x14ac:dyDescent="0.2">
      <c r="A48">
        <v>47</v>
      </c>
    </row>
    <row r="49" spans="1:1" x14ac:dyDescent="0.2">
      <c r="A49">
        <v>48</v>
      </c>
    </row>
    <row r="50" spans="1:1" x14ac:dyDescent="0.2">
      <c r="A50">
        <v>49</v>
      </c>
    </row>
    <row r="51" spans="1:1" x14ac:dyDescent="0.2">
      <c r="A51">
        <v>50</v>
      </c>
    </row>
    <row r="52" spans="1:1" x14ac:dyDescent="0.2">
      <c r="A52">
        <v>51</v>
      </c>
    </row>
    <row r="53" spans="1:1" x14ac:dyDescent="0.2">
      <c r="A53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RS Gantt Chart</vt:lpstr>
      <vt:lpstr>Gantt Chart Planner</vt:lpstr>
      <vt:lpstr>Terms of Use</vt:lpstr>
      <vt:lpstr>1</vt:lpstr>
      <vt:lpstr>BEGIN_VIEW_DATE</vt:lpstr>
      <vt:lpstr>DONE_DATE</vt:lpstr>
      <vt:lpstr>LAUNCH_DATE</vt:lpstr>
      <vt:lpstr>PROGRESS</vt:lpstr>
      <vt:lpstr>SCROLL</vt:lpstr>
      <vt:lpstr>VIEW_WEEK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Lewsadder</dc:creator>
  <cp:lastModifiedBy>Pidal J.A</cp:lastModifiedBy>
  <dcterms:created xsi:type="dcterms:W3CDTF">2019-06-20T02:32:22Z</dcterms:created>
  <dcterms:modified xsi:type="dcterms:W3CDTF">2023-03-09T01:32:24Z</dcterms:modified>
</cp:coreProperties>
</file>